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https://kycisrael.sharepoint.com/sites/Utility/Shared Documents/Client questionnaires/"/>
    </mc:Choice>
  </mc:AlternateContent>
  <xr:revisionPtr revIDLastSave="1348" documentId="8_{7A9B76DD-CCC5-456D-B9BB-922AB51720E6}" xr6:coauthVersionLast="47" xr6:coauthVersionMax="47" xr10:uidLastSave="{26333374-90E1-4BB7-B450-903FCF4EB8DA}"/>
  <bookViews>
    <workbookView xWindow="28680" yWindow="-120" windowWidth="29040" windowHeight="15720" activeTab="2" xr2:uid="{6457B0C5-D2D0-4E0E-BFD3-55C45F7428C4}"/>
  </bookViews>
  <sheets>
    <sheet name="1 Income-Expense Input" sheetId="3" r:id="rId1"/>
    <sheet name="2 Income&amp;Expense totals in USD" sheetId="1" r:id="rId2"/>
    <sheet name="3 Income&amp;Expense totals in ILS" sheetId="5" r:id="rId3"/>
    <sheet name="Biz codes" sheetId="11" r:id="rId4"/>
    <sheet name="Exchange rates" sheetId="10" r:id="rId5"/>
  </sheets>
  <definedNames>
    <definedName name="_xlnm._FilterDatabase" localSheetId="0" hidden="1">'1 Income-Expense Input'!$A$5:$L$5</definedName>
    <definedName name="_xlnm._FilterDatabase" localSheetId="3" hidden="1">'Biz codes'!$B$1:$B$305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" i="3" l="1"/>
  <c r="C1" i="3"/>
  <c r="C3" i="5" l="1"/>
  <c r="C3" i="1"/>
  <c r="F15" i="3"/>
  <c r="I15" i="3" s="1"/>
  <c r="G6" i="3"/>
  <c r="F6" i="3"/>
  <c r="F14" i="3"/>
  <c r="I14" i="3" s="1"/>
  <c r="F16" i="3"/>
  <c r="I16" i="3" s="1"/>
  <c r="F17" i="3"/>
  <c r="I17" i="3" s="1"/>
  <c r="F18" i="3"/>
  <c r="I18" i="3" s="1"/>
  <c r="F19" i="3"/>
  <c r="I19" i="3" s="1"/>
  <c r="F23" i="3"/>
  <c r="I23" i="3" s="1"/>
  <c r="F24" i="3"/>
  <c r="I24" i="3" s="1"/>
  <c r="F25" i="3"/>
  <c r="I25" i="3" s="1"/>
  <c r="F26" i="3"/>
  <c r="I26" i="3" s="1"/>
  <c r="F27" i="3"/>
  <c r="I27" i="3" s="1"/>
  <c r="F31" i="3"/>
  <c r="I31" i="3" s="1"/>
  <c r="F32" i="3"/>
  <c r="I32" i="3" s="1"/>
  <c r="F33" i="3"/>
  <c r="I33" i="3" s="1"/>
  <c r="F34" i="3"/>
  <c r="I34" i="3" s="1"/>
  <c r="F35" i="3"/>
  <c r="I35" i="3" s="1"/>
  <c r="F36" i="3"/>
  <c r="I36" i="3" s="1"/>
  <c r="F37" i="3"/>
  <c r="I37" i="3" s="1"/>
  <c r="F38" i="3"/>
  <c r="I38" i="3" s="1"/>
  <c r="F39" i="3"/>
  <c r="I39" i="3" s="1"/>
  <c r="F40" i="3"/>
  <c r="I40" i="3" s="1"/>
  <c r="F41" i="3"/>
  <c r="I41" i="3" s="1"/>
  <c r="F42" i="3"/>
  <c r="I42" i="3" s="1"/>
  <c r="F43" i="3"/>
  <c r="I43" i="3" s="1"/>
  <c r="F44" i="3"/>
  <c r="I44" i="3" s="1"/>
  <c r="F45" i="3"/>
  <c r="I45" i="3" s="1"/>
  <c r="F46" i="3"/>
  <c r="I46" i="3" s="1"/>
  <c r="F47" i="3"/>
  <c r="I47" i="3" s="1"/>
  <c r="F48" i="3"/>
  <c r="I48" i="3" s="1"/>
  <c r="F49" i="3"/>
  <c r="I49" i="3" s="1"/>
  <c r="F50" i="3"/>
  <c r="I50" i="3" s="1"/>
  <c r="F51" i="3"/>
  <c r="I51" i="3" s="1"/>
  <c r="F52" i="3"/>
  <c r="I52" i="3" s="1"/>
  <c r="F53" i="3"/>
  <c r="I53" i="3" s="1"/>
  <c r="F54" i="3"/>
  <c r="I54" i="3" s="1"/>
  <c r="F55" i="3"/>
  <c r="I55" i="3" s="1"/>
  <c r="F56" i="3"/>
  <c r="I56" i="3" s="1"/>
  <c r="F57" i="3"/>
  <c r="I57" i="3" s="1"/>
  <c r="F58" i="3"/>
  <c r="I58" i="3" s="1"/>
  <c r="F59" i="3"/>
  <c r="I59" i="3" s="1"/>
  <c r="F60" i="3"/>
  <c r="I60" i="3" s="1"/>
  <c r="F61" i="3"/>
  <c r="I61" i="3" s="1"/>
  <c r="F62" i="3"/>
  <c r="I62" i="3" s="1"/>
  <c r="F63" i="3"/>
  <c r="I63" i="3" s="1"/>
  <c r="F64" i="3"/>
  <c r="I64" i="3" s="1"/>
  <c r="F65" i="3"/>
  <c r="I65" i="3" s="1"/>
  <c r="F66" i="3"/>
  <c r="I66" i="3" s="1"/>
  <c r="F67" i="3"/>
  <c r="I67" i="3" s="1"/>
  <c r="F68" i="3"/>
  <c r="I68" i="3" s="1"/>
  <c r="F69" i="3"/>
  <c r="I69" i="3" s="1"/>
  <c r="F70" i="3"/>
  <c r="I70" i="3" s="1"/>
  <c r="F71" i="3"/>
  <c r="I71" i="3" s="1"/>
  <c r="F72" i="3"/>
  <c r="I72" i="3" s="1"/>
  <c r="F73" i="3"/>
  <c r="I73" i="3" s="1"/>
  <c r="F74" i="3"/>
  <c r="I74" i="3" s="1"/>
  <c r="F75" i="3"/>
  <c r="I75" i="3" s="1"/>
  <c r="F76" i="3"/>
  <c r="I76" i="3" s="1"/>
  <c r="F77" i="3"/>
  <c r="I77" i="3" s="1"/>
  <c r="F78" i="3"/>
  <c r="I78" i="3" s="1"/>
  <c r="F79" i="3"/>
  <c r="I79" i="3" s="1"/>
  <c r="F80" i="3"/>
  <c r="I80" i="3" s="1"/>
  <c r="F81" i="3"/>
  <c r="I81" i="3" s="1"/>
  <c r="F82" i="3"/>
  <c r="I82" i="3" s="1"/>
  <c r="F83" i="3"/>
  <c r="I83" i="3" s="1"/>
  <c r="F84" i="3"/>
  <c r="I84" i="3" s="1"/>
  <c r="F85" i="3"/>
  <c r="I85" i="3" s="1"/>
  <c r="F86" i="3"/>
  <c r="I86" i="3" s="1"/>
  <c r="F87" i="3"/>
  <c r="I87" i="3" s="1"/>
  <c r="F88" i="3"/>
  <c r="I88" i="3" s="1"/>
  <c r="F89" i="3"/>
  <c r="I89" i="3" s="1"/>
  <c r="F90" i="3"/>
  <c r="I90" i="3" s="1"/>
  <c r="F91" i="3"/>
  <c r="I91" i="3" s="1"/>
  <c r="F92" i="3"/>
  <c r="I92" i="3" s="1"/>
  <c r="F93" i="3"/>
  <c r="I93" i="3" s="1"/>
  <c r="F94" i="3"/>
  <c r="I94" i="3" s="1"/>
  <c r="F95" i="3"/>
  <c r="I95" i="3" s="1"/>
  <c r="F96" i="3"/>
  <c r="I96" i="3" s="1"/>
  <c r="F97" i="3"/>
  <c r="I97" i="3" s="1"/>
  <c r="F98" i="3"/>
  <c r="I98" i="3" s="1"/>
  <c r="F99" i="3"/>
  <c r="I99" i="3" s="1"/>
  <c r="F100" i="3"/>
  <c r="I100" i="3" s="1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430" i="3"/>
  <c r="F431" i="3"/>
  <c r="F432" i="3"/>
  <c r="F433" i="3"/>
  <c r="F434" i="3"/>
  <c r="F435" i="3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456" i="3"/>
  <c r="F457" i="3"/>
  <c r="F458" i="3"/>
  <c r="F459" i="3"/>
  <c r="F460" i="3"/>
  <c r="F461" i="3"/>
  <c r="F462" i="3"/>
  <c r="F463" i="3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F498" i="3"/>
  <c r="F499" i="3"/>
  <c r="F500" i="3"/>
  <c r="F501" i="3"/>
  <c r="F502" i="3"/>
  <c r="F503" i="3"/>
  <c r="F504" i="3"/>
  <c r="F505" i="3"/>
  <c r="F506" i="3"/>
  <c r="F507" i="3"/>
  <c r="F508" i="3"/>
  <c r="F509" i="3"/>
  <c r="F510" i="3"/>
  <c r="F511" i="3"/>
  <c r="F512" i="3"/>
  <c r="F513" i="3"/>
  <c r="F514" i="3"/>
  <c r="F515" i="3"/>
  <c r="F516" i="3"/>
  <c r="F517" i="3"/>
  <c r="F518" i="3"/>
  <c r="F519" i="3"/>
  <c r="F520" i="3"/>
  <c r="F521" i="3"/>
  <c r="F522" i="3"/>
  <c r="F523" i="3"/>
  <c r="F524" i="3"/>
  <c r="F525" i="3"/>
  <c r="F526" i="3"/>
  <c r="F527" i="3"/>
  <c r="F528" i="3"/>
  <c r="F529" i="3"/>
  <c r="F530" i="3"/>
  <c r="F531" i="3"/>
  <c r="F532" i="3"/>
  <c r="F533" i="3"/>
  <c r="F534" i="3"/>
  <c r="F535" i="3"/>
  <c r="F536" i="3"/>
  <c r="F537" i="3"/>
  <c r="F538" i="3"/>
  <c r="F539" i="3"/>
  <c r="F540" i="3"/>
  <c r="F541" i="3"/>
  <c r="F542" i="3"/>
  <c r="F543" i="3"/>
  <c r="F544" i="3"/>
  <c r="F545" i="3"/>
  <c r="F546" i="3"/>
  <c r="F547" i="3"/>
  <c r="F548" i="3"/>
  <c r="F549" i="3"/>
  <c r="F550" i="3"/>
  <c r="F551" i="3"/>
  <c r="F552" i="3"/>
  <c r="F553" i="3"/>
  <c r="F554" i="3"/>
  <c r="F555" i="3"/>
  <c r="F556" i="3"/>
  <c r="F557" i="3"/>
  <c r="F558" i="3"/>
  <c r="F559" i="3"/>
  <c r="F560" i="3"/>
  <c r="F561" i="3"/>
  <c r="F562" i="3"/>
  <c r="F563" i="3"/>
  <c r="F564" i="3"/>
  <c r="F565" i="3"/>
  <c r="F566" i="3"/>
  <c r="F567" i="3"/>
  <c r="F568" i="3"/>
  <c r="F569" i="3"/>
  <c r="F570" i="3"/>
  <c r="F571" i="3"/>
  <c r="F572" i="3"/>
  <c r="F573" i="3"/>
  <c r="F574" i="3"/>
  <c r="F575" i="3"/>
  <c r="F576" i="3"/>
  <c r="F577" i="3"/>
  <c r="F578" i="3"/>
  <c r="F579" i="3"/>
  <c r="F580" i="3"/>
  <c r="F581" i="3"/>
  <c r="F582" i="3"/>
  <c r="F583" i="3"/>
  <c r="F584" i="3"/>
  <c r="F585" i="3"/>
  <c r="F586" i="3"/>
  <c r="F587" i="3"/>
  <c r="F588" i="3"/>
  <c r="F589" i="3"/>
  <c r="F590" i="3"/>
  <c r="F591" i="3"/>
  <c r="F592" i="3"/>
  <c r="F593" i="3"/>
  <c r="F594" i="3"/>
  <c r="F595" i="3"/>
  <c r="F596" i="3"/>
  <c r="F597" i="3"/>
  <c r="F598" i="3"/>
  <c r="F599" i="3"/>
  <c r="F600" i="3"/>
  <c r="F601" i="3"/>
  <c r="F602" i="3"/>
  <c r="F603" i="3"/>
  <c r="F604" i="3"/>
  <c r="F605" i="3"/>
  <c r="F606" i="3"/>
  <c r="F607" i="3"/>
  <c r="F608" i="3"/>
  <c r="F609" i="3"/>
  <c r="F610" i="3"/>
  <c r="F611" i="3"/>
  <c r="F612" i="3"/>
  <c r="F613" i="3"/>
  <c r="F614" i="3"/>
  <c r="F615" i="3"/>
  <c r="F616" i="3"/>
  <c r="F617" i="3"/>
  <c r="F618" i="3"/>
  <c r="F619" i="3"/>
  <c r="F620" i="3"/>
  <c r="F621" i="3"/>
  <c r="F622" i="3"/>
  <c r="F623" i="3"/>
  <c r="F624" i="3"/>
  <c r="F625" i="3"/>
  <c r="F626" i="3"/>
  <c r="F627" i="3"/>
  <c r="F628" i="3"/>
  <c r="F629" i="3"/>
  <c r="F630" i="3"/>
  <c r="F631" i="3"/>
  <c r="F632" i="3"/>
  <c r="F633" i="3"/>
  <c r="F634" i="3"/>
  <c r="F635" i="3"/>
  <c r="F636" i="3"/>
  <c r="F637" i="3"/>
  <c r="F638" i="3"/>
  <c r="F639" i="3"/>
  <c r="F640" i="3"/>
  <c r="F641" i="3"/>
  <c r="F642" i="3"/>
  <c r="F643" i="3"/>
  <c r="F644" i="3"/>
  <c r="F645" i="3"/>
  <c r="F646" i="3"/>
  <c r="F647" i="3"/>
  <c r="F648" i="3"/>
  <c r="F649" i="3"/>
  <c r="F650" i="3"/>
  <c r="F651" i="3"/>
  <c r="F652" i="3"/>
  <c r="F653" i="3"/>
  <c r="F654" i="3"/>
  <c r="F655" i="3"/>
  <c r="F656" i="3"/>
  <c r="F657" i="3"/>
  <c r="F658" i="3"/>
  <c r="F659" i="3"/>
  <c r="F660" i="3"/>
  <c r="F661" i="3"/>
  <c r="F662" i="3"/>
  <c r="F663" i="3"/>
  <c r="F664" i="3"/>
  <c r="F665" i="3"/>
  <c r="F666" i="3"/>
  <c r="F667" i="3"/>
  <c r="F668" i="3"/>
  <c r="F669" i="3"/>
  <c r="F670" i="3"/>
  <c r="F671" i="3"/>
  <c r="F672" i="3"/>
  <c r="F673" i="3"/>
  <c r="F674" i="3"/>
  <c r="F675" i="3"/>
  <c r="F676" i="3"/>
  <c r="F677" i="3"/>
  <c r="F678" i="3"/>
  <c r="F679" i="3"/>
  <c r="F680" i="3"/>
  <c r="F681" i="3"/>
  <c r="F682" i="3"/>
  <c r="F683" i="3"/>
  <c r="F684" i="3"/>
  <c r="F685" i="3"/>
  <c r="F686" i="3"/>
  <c r="F687" i="3"/>
  <c r="F688" i="3"/>
  <c r="F689" i="3"/>
  <c r="F690" i="3"/>
  <c r="F691" i="3"/>
  <c r="F692" i="3"/>
  <c r="F693" i="3"/>
  <c r="F694" i="3"/>
  <c r="F695" i="3"/>
  <c r="F696" i="3"/>
  <c r="F697" i="3"/>
  <c r="F698" i="3"/>
  <c r="F699" i="3"/>
  <c r="F700" i="3"/>
  <c r="F701" i="3"/>
  <c r="F702" i="3"/>
  <c r="F703" i="3"/>
  <c r="F704" i="3"/>
  <c r="F705" i="3"/>
  <c r="F706" i="3"/>
  <c r="F707" i="3"/>
  <c r="F708" i="3"/>
  <c r="F709" i="3"/>
  <c r="F710" i="3"/>
  <c r="F711" i="3"/>
  <c r="F712" i="3"/>
  <c r="F713" i="3"/>
  <c r="F714" i="3"/>
  <c r="F715" i="3"/>
  <c r="F716" i="3"/>
  <c r="F717" i="3"/>
  <c r="F718" i="3"/>
  <c r="F719" i="3"/>
  <c r="F720" i="3"/>
  <c r="F721" i="3"/>
  <c r="F722" i="3"/>
  <c r="F723" i="3"/>
  <c r="F724" i="3"/>
  <c r="F725" i="3"/>
  <c r="F726" i="3"/>
  <c r="F727" i="3"/>
  <c r="F728" i="3"/>
  <c r="F729" i="3"/>
  <c r="F730" i="3"/>
  <c r="F731" i="3"/>
  <c r="F732" i="3"/>
  <c r="F733" i="3"/>
  <c r="F734" i="3"/>
  <c r="F735" i="3"/>
  <c r="F736" i="3"/>
  <c r="F737" i="3"/>
  <c r="F738" i="3"/>
  <c r="F739" i="3"/>
  <c r="F740" i="3"/>
  <c r="F741" i="3"/>
  <c r="F742" i="3"/>
  <c r="F743" i="3"/>
  <c r="F744" i="3"/>
  <c r="F745" i="3"/>
  <c r="F746" i="3"/>
  <c r="F747" i="3"/>
  <c r="F748" i="3"/>
  <c r="F749" i="3"/>
  <c r="F750" i="3"/>
  <c r="F751" i="3"/>
  <c r="F752" i="3"/>
  <c r="F753" i="3"/>
  <c r="F754" i="3"/>
  <c r="F755" i="3"/>
  <c r="F756" i="3"/>
  <c r="F757" i="3"/>
  <c r="F758" i="3"/>
  <c r="F759" i="3"/>
  <c r="F760" i="3"/>
  <c r="F761" i="3"/>
  <c r="F762" i="3"/>
  <c r="F763" i="3"/>
  <c r="F764" i="3"/>
  <c r="F765" i="3"/>
  <c r="F766" i="3"/>
  <c r="F767" i="3"/>
  <c r="F768" i="3"/>
  <c r="F769" i="3"/>
  <c r="F770" i="3"/>
  <c r="F771" i="3"/>
  <c r="F772" i="3"/>
  <c r="F773" i="3"/>
  <c r="F774" i="3"/>
  <c r="F775" i="3"/>
  <c r="F776" i="3"/>
  <c r="F777" i="3"/>
  <c r="F778" i="3"/>
  <c r="F779" i="3"/>
  <c r="F780" i="3"/>
  <c r="F781" i="3"/>
  <c r="F782" i="3"/>
  <c r="F783" i="3"/>
  <c r="F784" i="3"/>
  <c r="F785" i="3"/>
  <c r="F786" i="3"/>
  <c r="F787" i="3"/>
  <c r="F788" i="3"/>
  <c r="F789" i="3"/>
  <c r="F790" i="3"/>
  <c r="F791" i="3"/>
  <c r="F792" i="3"/>
  <c r="F793" i="3"/>
  <c r="F794" i="3"/>
  <c r="F795" i="3"/>
  <c r="F796" i="3"/>
  <c r="F797" i="3"/>
  <c r="F798" i="3"/>
  <c r="F799" i="3"/>
  <c r="F800" i="3"/>
  <c r="F801" i="3"/>
  <c r="F802" i="3"/>
  <c r="F803" i="3"/>
  <c r="F804" i="3"/>
  <c r="F805" i="3"/>
  <c r="F806" i="3"/>
  <c r="F807" i="3"/>
  <c r="F808" i="3"/>
  <c r="F809" i="3"/>
  <c r="F810" i="3"/>
  <c r="F811" i="3"/>
  <c r="F812" i="3"/>
  <c r="F813" i="3"/>
  <c r="F814" i="3"/>
  <c r="F815" i="3"/>
  <c r="F816" i="3"/>
  <c r="F817" i="3"/>
  <c r="F818" i="3"/>
  <c r="F819" i="3"/>
  <c r="F820" i="3"/>
  <c r="F821" i="3"/>
  <c r="F822" i="3"/>
  <c r="F823" i="3"/>
  <c r="F824" i="3"/>
  <c r="F825" i="3"/>
  <c r="F826" i="3"/>
  <c r="F827" i="3"/>
  <c r="F828" i="3"/>
  <c r="F829" i="3"/>
  <c r="F830" i="3"/>
  <c r="F831" i="3"/>
  <c r="F832" i="3"/>
  <c r="F833" i="3"/>
  <c r="F834" i="3"/>
  <c r="F835" i="3"/>
  <c r="F836" i="3"/>
  <c r="F837" i="3"/>
  <c r="F838" i="3"/>
  <c r="F839" i="3"/>
  <c r="F840" i="3"/>
  <c r="F841" i="3"/>
  <c r="F842" i="3"/>
  <c r="F843" i="3"/>
  <c r="F844" i="3"/>
  <c r="F845" i="3"/>
  <c r="F846" i="3"/>
  <c r="F847" i="3"/>
  <c r="F848" i="3"/>
  <c r="F849" i="3"/>
  <c r="F850" i="3"/>
  <c r="F851" i="3"/>
  <c r="F852" i="3"/>
  <c r="F853" i="3"/>
  <c r="F854" i="3"/>
  <c r="F855" i="3"/>
  <c r="F856" i="3"/>
  <c r="F857" i="3"/>
  <c r="F858" i="3"/>
  <c r="F859" i="3"/>
  <c r="F860" i="3"/>
  <c r="F861" i="3"/>
  <c r="F862" i="3"/>
  <c r="F863" i="3"/>
  <c r="F864" i="3"/>
  <c r="F865" i="3"/>
  <c r="F866" i="3"/>
  <c r="F867" i="3"/>
  <c r="F868" i="3"/>
  <c r="F869" i="3"/>
  <c r="F870" i="3"/>
  <c r="F871" i="3"/>
  <c r="F872" i="3"/>
  <c r="F873" i="3"/>
  <c r="F874" i="3"/>
  <c r="F875" i="3"/>
  <c r="F876" i="3"/>
  <c r="F877" i="3"/>
  <c r="F878" i="3"/>
  <c r="F879" i="3"/>
  <c r="F880" i="3"/>
  <c r="F881" i="3"/>
  <c r="F882" i="3"/>
  <c r="F883" i="3"/>
  <c r="F884" i="3"/>
  <c r="F885" i="3"/>
  <c r="F886" i="3"/>
  <c r="F887" i="3"/>
  <c r="F888" i="3"/>
  <c r="F889" i="3"/>
  <c r="F890" i="3"/>
  <c r="F891" i="3"/>
  <c r="F892" i="3"/>
  <c r="F893" i="3"/>
  <c r="F894" i="3"/>
  <c r="F895" i="3"/>
  <c r="F896" i="3"/>
  <c r="F897" i="3"/>
  <c r="F898" i="3"/>
  <c r="F899" i="3"/>
  <c r="F900" i="3"/>
  <c r="F901" i="3"/>
  <c r="F902" i="3"/>
  <c r="F903" i="3"/>
  <c r="F904" i="3"/>
  <c r="F905" i="3"/>
  <c r="F906" i="3"/>
  <c r="F907" i="3"/>
  <c r="F908" i="3"/>
  <c r="F909" i="3"/>
  <c r="F910" i="3"/>
  <c r="F911" i="3"/>
  <c r="F912" i="3"/>
  <c r="F913" i="3"/>
  <c r="F914" i="3"/>
  <c r="F915" i="3"/>
  <c r="F916" i="3"/>
  <c r="F917" i="3"/>
  <c r="F918" i="3"/>
  <c r="F919" i="3"/>
  <c r="F920" i="3"/>
  <c r="F921" i="3"/>
  <c r="F922" i="3"/>
  <c r="F923" i="3"/>
  <c r="F924" i="3"/>
  <c r="F925" i="3"/>
  <c r="F926" i="3"/>
  <c r="F927" i="3"/>
  <c r="F928" i="3"/>
  <c r="F929" i="3"/>
  <c r="F930" i="3"/>
  <c r="F931" i="3"/>
  <c r="F932" i="3"/>
  <c r="F933" i="3"/>
  <c r="F934" i="3"/>
  <c r="F935" i="3"/>
  <c r="F936" i="3"/>
  <c r="F937" i="3"/>
  <c r="F938" i="3"/>
  <c r="F939" i="3"/>
  <c r="F940" i="3"/>
  <c r="F941" i="3"/>
  <c r="F942" i="3"/>
  <c r="F943" i="3"/>
  <c r="F944" i="3"/>
  <c r="F945" i="3"/>
  <c r="F946" i="3"/>
  <c r="F947" i="3"/>
  <c r="F948" i="3"/>
  <c r="F949" i="3"/>
  <c r="F950" i="3"/>
  <c r="F951" i="3"/>
  <c r="F952" i="3"/>
  <c r="F953" i="3"/>
  <c r="F954" i="3"/>
  <c r="F955" i="3"/>
  <c r="F956" i="3"/>
  <c r="F957" i="3"/>
  <c r="F958" i="3"/>
  <c r="F959" i="3"/>
  <c r="F960" i="3"/>
  <c r="F961" i="3"/>
  <c r="F962" i="3"/>
  <c r="F963" i="3"/>
  <c r="F964" i="3"/>
  <c r="F965" i="3"/>
  <c r="F966" i="3"/>
  <c r="F967" i="3"/>
  <c r="F968" i="3"/>
  <c r="F969" i="3"/>
  <c r="F970" i="3"/>
  <c r="F971" i="3"/>
  <c r="F972" i="3"/>
  <c r="F973" i="3"/>
  <c r="F974" i="3"/>
  <c r="F975" i="3"/>
  <c r="F976" i="3"/>
  <c r="F977" i="3"/>
  <c r="F978" i="3"/>
  <c r="F979" i="3"/>
  <c r="F980" i="3"/>
  <c r="F981" i="3"/>
  <c r="F982" i="3"/>
  <c r="F983" i="3"/>
  <c r="F984" i="3"/>
  <c r="F985" i="3"/>
  <c r="F986" i="3"/>
  <c r="F987" i="3"/>
  <c r="F988" i="3"/>
  <c r="F989" i="3"/>
  <c r="F990" i="3"/>
  <c r="F991" i="3"/>
  <c r="F992" i="3"/>
  <c r="F993" i="3"/>
  <c r="F994" i="3"/>
  <c r="F995" i="3"/>
  <c r="F996" i="3"/>
  <c r="F997" i="3"/>
  <c r="F998" i="3"/>
  <c r="F999" i="3"/>
  <c r="F1000" i="3"/>
  <c r="F1001" i="3"/>
  <c r="F1002" i="3"/>
  <c r="F1003" i="3"/>
  <c r="F1004" i="3"/>
  <c r="F1005" i="3"/>
  <c r="F1006" i="3"/>
  <c r="F1007" i="3"/>
  <c r="F1008" i="3"/>
  <c r="F1009" i="3"/>
  <c r="F1010" i="3"/>
  <c r="F1011" i="3"/>
  <c r="F1012" i="3"/>
  <c r="F1013" i="3"/>
  <c r="F1014" i="3"/>
  <c r="F1015" i="3"/>
  <c r="F1016" i="3"/>
  <c r="F1017" i="3"/>
  <c r="F1018" i="3"/>
  <c r="F1019" i="3"/>
  <c r="F1020" i="3"/>
  <c r="F1021" i="3"/>
  <c r="F1022" i="3"/>
  <c r="F1023" i="3"/>
  <c r="F1024" i="3"/>
  <c r="F1025" i="3"/>
  <c r="F1026" i="3"/>
  <c r="F1027" i="3"/>
  <c r="F1028" i="3"/>
  <c r="F1029" i="3"/>
  <c r="F1030" i="3"/>
  <c r="F1031" i="3"/>
  <c r="F1032" i="3"/>
  <c r="F1033" i="3"/>
  <c r="F1034" i="3"/>
  <c r="F1035" i="3"/>
  <c r="F1036" i="3"/>
  <c r="F1037" i="3"/>
  <c r="F1038" i="3"/>
  <c r="F1039" i="3"/>
  <c r="F1040" i="3"/>
  <c r="F1041" i="3"/>
  <c r="F1042" i="3"/>
  <c r="F1043" i="3"/>
  <c r="F1044" i="3"/>
  <c r="F1045" i="3"/>
  <c r="F1046" i="3"/>
  <c r="F1047" i="3"/>
  <c r="F1048" i="3"/>
  <c r="F1049" i="3"/>
  <c r="F1050" i="3"/>
  <c r="F1051" i="3"/>
  <c r="F1052" i="3"/>
  <c r="F1053" i="3"/>
  <c r="F1054" i="3"/>
  <c r="F1055" i="3"/>
  <c r="F1056" i="3"/>
  <c r="F1057" i="3"/>
  <c r="F1058" i="3"/>
  <c r="F1059" i="3"/>
  <c r="F1060" i="3"/>
  <c r="F1061" i="3"/>
  <c r="F1062" i="3"/>
  <c r="F1063" i="3"/>
  <c r="F1064" i="3"/>
  <c r="F1065" i="3"/>
  <c r="F1066" i="3"/>
  <c r="F1067" i="3"/>
  <c r="F1068" i="3"/>
  <c r="F1069" i="3"/>
  <c r="F1070" i="3"/>
  <c r="F1071" i="3"/>
  <c r="F1072" i="3"/>
  <c r="F1073" i="3"/>
  <c r="F1074" i="3"/>
  <c r="F1075" i="3"/>
  <c r="F1076" i="3"/>
  <c r="F1077" i="3"/>
  <c r="F1078" i="3"/>
  <c r="F1079" i="3"/>
  <c r="F1080" i="3"/>
  <c r="F1081" i="3"/>
  <c r="F1082" i="3"/>
  <c r="F1083" i="3"/>
  <c r="F1084" i="3"/>
  <c r="F1085" i="3"/>
  <c r="F1086" i="3"/>
  <c r="F1087" i="3"/>
  <c r="F1088" i="3"/>
  <c r="F1089" i="3"/>
  <c r="F1090" i="3"/>
  <c r="F1091" i="3"/>
  <c r="F1092" i="3"/>
  <c r="F1093" i="3"/>
  <c r="F1094" i="3"/>
  <c r="F1095" i="3"/>
  <c r="F1096" i="3"/>
  <c r="F1097" i="3"/>
  <c r="F1098" i="3"/>
  <c r="F1099" i="3"/>
  <c r="F1100" i="3"/>
  <c r="F1101" i="3"/>
  <c r="F1102" i="3"/>
  <c r="F1103" i="3"/>
  <c r="F1104" i="3"/>
  <c r="F1105" i="3"/>
  <c r="F1106" i="3"/>
  <c r="F1107" i="3"/>
  <c r="F1108" i="3"/>
  <c r="F1109" i="3"/>
  <c r="F1110" i="3"/>
  <c r="F1111" i="3"/>
  <c r="F1112" i="3"/>
  <c r="F1113" i="3"/>
  <c r="F1114" i="3"/>
  <c r="F1115" i="3"/>
  <c r="F1116" i="3"/>
  <c r="F1117" i="3"/>
  <c r="F1118" i="3"/>
  <c r="F1119" i="3"/>
  <c r="F1120" i="3"/>
  <c r="F1121" i="3"/>
  <c r="F1122" i="3"/>
  <c r="F1123" i="3"/>
  <c r="F1124" i="3"/>
  <c r="F1125" i="3"/>
  <c r="F1126" i="3"/>
  <c r="F1127" i="3"/>
  <c r="F1128" i="3"/>
  <c r="F1129" i="3"/>
  <c r="F1130" i="3"/>
  <c r="F1131" i="3"/>
  <c r="F1132" i="3"/>
  <c r="F1133" i="3"/>
  <c r="F1134" i="3"/>
  <c r="F1135" i="3"/>
  <c r="F1136" i="3"/>
  <c r="F1137" i="3"/>
  <c r="F1138" i="3"/>
  <c r="F1139" i="3"/>
  <c r="F1140" i="3"/>
  <c r="F1141" i="3"/>
  <c r="F1142" i="3"/>
  <c r="F1143" i="3"/>
  <c r="F1144" i="3"/>
  <c r="F1145" i="3"/>
  <c r="F1146" i="3"/>
  <c r="F1147" i="3"/>
  <c r="F1148" i="3"/>
  <c r="F1149" i="3"/>
  <c r="F1150" i="3"/>
  <c r="F1151" i="3"/>
  <c r="F1152" i="3"/>
  <c r="F1153" i="3"/>
  <c r="F1154" i="3"/>
  <c r="F1155" i="3"/>
  <c r="F1156" i="3"/>
  <c r="F1157" i="3"/>
  <c r="F1158" i="3"/>
  <c r="F1159" i="3"/>
  <c r="F1160" i="3"/>
  <c r="F1161" i="3"/>
  <c r="F1162" i="3"/>
  <c r="F1163" i="3"/>
  <c r="F1164" i="3"/>
  <c r="F1165" i="3"/>
  <c r="F1166" i="3"/>
  <c r="F1167" i="3"/>
  <c r="F1168" i="3"/>
  <c r="F1169" i="3"/>
  <c r="F1170" i="3"/>
  <c r="F1171" i="3"/>
  <c r="F1172" i="3"/>
  <c r="F1173" i="3"/>
  <c r="F1174" i="3"/>
  <c r="F1175" i="3"/>
  <c r="F1176" i="3"/>
  <c r="F1177" i="3"/>
  <c r="F1178" i="3"/>
  <c r="F1179" i="3"/>
  <c r="F1180" i="3"/>
  <c r="F1181" i="3"/>
  <c r="F1182" i="3"/>
  <c r="F1183" i="3"/>
  <c r="F1184" i="3"/>
  <c r="F1185" i="3"/>
  <c r="F1186" i="3"/>
  <c r="F1187" i="3"/>
  <c r="F1188" i="3"/>
  <c r="F1189" i="3"/>
  <c r="F1190" i="3"/>
  <c r="F1191" i="3"/>
  <c r="F1192" i="3"/>
  <c r="F1193" i="3"/>
  <c r="F1194" i="3"/>
  <c r="F1195" i="3"/>
  <c r="F1196" i="3"/>
  <c r="F1197" i="3"/>
  <c r="F1198" i="3"/>
  <c r="F1199" i="3"/>
  <c r="F1200" i="3"/>
  <c r="F1201" i="3"/>
  <c r="F1202" i="3"/>
  <c r="F1203" i="3"/>
  <c r="F1204" i="3"/>
  <c r="F1205" i="3"/>
  <c r="F1206" i="3"/>
  <c r="F1207" i="3"/>
  <c r="F1208" i="3"/>
  <c r="F1209" i="3"/>
  <c r="F1210" i="3"/>
  <c r="F1211" i="3"/>
  <c r="F1212" i="3"/>
  <c r="F1213" i="3"/>
  <c r="F1214" i="3"/>
  <c r="F1215" i="3"/>
  <c r="F1216" i="3"/>
  <c r="F1217" i="3"/>
  <c r="F1218" i="3"/>
  <c r="F1219" i="3"/>
  <c r="F1220" i="3"/>
  <c r="F1221" i="3"/>
  <c r="F1222" i="3"/>
  <c r="F1223" i="3"/>
  <c r="F1224" i="3"/>
  <c r="F1225" i="3"/>
  <c r="F1226" i="3"/>
  <c r="F1227" i="3"/>
  <c r="F1228" i="3"/>
  <c r="F1229" i="3"/>
  <c r="F1230" i="3"/>
  <c r="F1231" i="3"/>
  <c r="F1232" i="3"/>
  <c r="F1233" i="3"/>
  <c r="F1234" i="3"/>
  <c r="F1235" i="3"/>
  <c r="F1236" i="3"/>
  <c r="F1237" i="3"/>
  <c r="F1238" i="3"/>
  <c r="F1239" i="3"/>
  <c r="F1240" i="3"/>
  <c r="F1241" i="3"/>
  <c r="F1242" i="3"/>
  <c r="F1243" i="3"/>
  <c r="F1244" i="3"/>
  <c r="F1245" i="3"/>
  <c r="F1246" i="3"/>
  <c r="F1247" i="3"/>
  <c r="F1248" i="3"/>
  <c r="F1249" i="3"/>
  <c r="F1250" i="3"/>
  <c r="F1251" i="3"/>
  <c r="F1252" i="3"/>
  <c r="F1253" i="3"/>
  <c r="F1254" i="3"/>
  <c r="F1255" i="3"/>
  <c r="F1256" i="3"/>
  <c r="F1257" i="3"/>
  <c r="F1258" i="3"/>
  <c r="F1259" i="3"/>
  <c r="F1260" i="3"/>
  <c r="F1261" i="3"/>
  <c r="F1262" i="3"/>
  <c r="F1263" i="3"/>
  <c r="F1264" i="3"/>
  <c r="F1265" i="3"/>
  <c r="F1266" i="3"/>
  <c r="F1267" i="3"/>
  <c r="F1268" i="3"/>
  <c r="F1269" i="3"/>
  <c r="F1270" i="3"/>
  <c r="F1271" i="3"/>
  <c r="F1272" i="3"/>
  <c r="F1273" i="3"/>
  <c r="F1274" i="3"/>
  <c r="F1275" i="3"/>
  <c r="F1276" i="3"/>
  <c r="F1277" i="3"/>
  <c r="F1278" i="3"/>
  <c r="F1279" i="3"/>
  <c r="F1280" i="3"/>
  <c r="F1281" i="3"/>
  <c r="F1282" i="3"/>
  <c r="F1283" i="3"/>
  <c r="F1284" i="3"/>
  <c r="F1285" i="3"/>
  <c r="F1286" i="3"/>
  <c r="F1287" i="3"/>
  <c r="F1288" i="3"/>
  <c r="F1289" i="3"/>
  <c r="F1290" i="3"/>
  <c r="F1291" i="3"/>
  <c r="F1292" i="3"/>
  <c r="F1293" i="3"/>
  <c r="F1294" i="3"/>
  <c r="F1295" i="3"/>
  <c r="F1296" i="3"/>
  <c r="F1297" i="3"/>
  <c r="F1298" i="3"/>
  <c r="F1299" i="3"/>
  <c r="F1300" i="3"/>
  <c r="F1301" i="3"/>
  <c r="F1302" i="3"/>
  <c r="F1303" i="3"/>
  <c r="F1304" i="3"/>
  <c r="F1305" i="3"/>
  <c r="F1306" i="3"/>
  <c r="F1307" i="3"/>
  <c r="F1308" i="3"/>
  <c r="F1309" i="3"/>
  <c r="F1310" i="3"/>
  <c r="F1311" i="3"/>
  <c r="F1312" i="3"/>
  <c r="F1313" i="3"/>
  <c r="F1314" i="3"/>
  <c r="F1315" i="3"/>
  <c r="F1316" i="3"/>
  <c r="F1317" i="3"/>
  <c r="F1318" i="3"/>
  <c r="F1319" i="3"/>
  <c r="F1320" i="3"/>
  <c r="F1321" i="3"/>
  <c r="F1322" i="3"/>
  <c r="F1323" i="3"/>
  <c r="F1324" i="3"/>
  <c r="F7" i="3"/>
  <c r="I7" i="3" s="1"/>
  <c r="F30" i="3" l="1"/>
  <c r="I30" i="3" s="1"/>
  <c r="F22" i="3"/>
  <c r="I22" i="3" s="1"/>
  <c r="F13" i="3"/>
  <c r="I13" i="3" s="1"/>
  <c r="F29" i="3"/>
  <c r="I29" i="3" s="1"/>
  <c r="F21" i="3"/>
  <c r="I21" i="3" s="1"/>
  <c r="F12" i="3"/>
  <c r="I12" i="3" s="1"/>
  <c r="F28" i="3"/>
  <c r="I28" i="3" s="1"/>
  <c r="F20" i="3"/>
  <c r="I20" i="3" s="1"/>
  <c r="F11" i="3"/>
  <c r="I11" i="3" s="1"/>
  <c r="F10" i="3"/>
  <c r="I10" i="3" s="1"/>
  <c r="F9" i="3"/>
  <c r="I9" i="3" s="1"/>
  <c r="F8" i="3"/>
  <c r="I8" i="3" s="1"/>
  <c r="F27" i="5"/>
  <c r="F28" i="5"/>
  <c r="H42" i="1"/>
  <c r="H37" i="1"/>
  <c r="H35" i="1"/>
  <c r="H6" i="3"/>
  <c r="G7" i="3"/>
  <c r="C8" i="1"/>
  <c r="E28" i="1"/>
  <c r="D7" i="1"/>
  <c r="D11" i="1"/>
  <c r="D12" i="1" l="1"/>
  <c r="C27" i="5"/>
  <c r="C55" i="5"/>
  <c r="C57" i="5"/>
  <c r="C58" i="5"/>
  <c r="C24" i="5"/>
  <c r="C25" i="5"/>
  <c r="C28" i="5"/>
  <c r="C29" i="5"/>
  <c r="C32" i="5"/>
  <c r="C33" i="5"/>
  <c r="C34" i="5"/>
  <c r="C36" i="5"/>
  <c r="C37" i="5"/>
  <c r="C39" i="5"/>
  <c r="C41" i="5"/>
  <c r="C48" i="5"/>
  <c r="C8" i="5" l="1"/>
  <c r="C9" i="5"/>
  <c r="C6" i="5"/>
  <c r="C5" i="5"/>
  <c r="H36" i="1"/>
  <c r="H38" i="1"/>
  <c r="H39" i="1"/>
  <c r="H40" i="1"/>
  <c r="H41" i="1"/>
  <c r="H43" i="1"/>
  <c r="H44" i="1"/>
  <c r="H30" i="1"/>
  <c r="C67" i="1" a="1"/>
  <c r="C67" i="1" s="1"/>
  <c r="C68" i="1" a="1"/>
  <c r="C68" i="1" s="1"/>
  <c r="C69" i="1" a="1"/>
  <c r="C69" i="1" s="1"/>
  <c r="C70" i="1" a="1"/>
  <c r="C70" i="1" s="1"/>
  <c r="C71" i="1" a="1"/>
  <c r="C71" i="1" s="1"/>
  <c r="C72" i="1" a="1"/>
  <c r="C72" i="1" s="1"/>
  <c r="C73" i="1" a="1"/>
  <c r="C73" i="1" s="1"/>
  <c r="C66" i="1" a="1"/>
  <c r="C66" i="1" s="1"/>
  <c r="C59" i="1"/>
  <c r="C57" i="1"/>
  <c r="C26" i="1"/>
  <c r="C27" i="1"/>
  <c r="C29" i="1"/>
  <c r="C30" i="1"/>
  <c r="C31" i="1"/>
  <c r="C34" i="1"/>
  <c r="C35" i="1"/>
  <c r="C36" i="1"/>
  <c r="C38" i="1"/>
  <c r="C39" i="1"/>
  <c r="C41" i="1"/>
  <c r="C43" i="1"/>
  <c r="C48" i="1"/>
  <c r="C49" i="1"/>
  <c r="C50" i="1"/>
  <c r="H7" i="3"/>
  <c r="H8" i="3"/>
  <c r="H9" i="3"/>
  <c r="K9" i="3" s="1"/>
  <c r="H10" i="3"/>
  <c r="K10" i="3" s="1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G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G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G172" i="3"/>
  <c r="H173" i="3"/>
  <c r="H174" i="3"/>
  <c r="H175" i="3"/>
  <c r="H176" i="3"/>
  <c r="H177" i="3"/>
  <c r="H178" i="3"/>
  <c r="G179" i="3"/>
  <c r="H180" i="3"/>
  <c r="G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G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G226" i="3"/>
  <c r="G227" i="3"/>
  <c r="G228" i="3"/>
  <c r="H229" i="3"/>
  <c r="H230" i="3"/>
  <c r="H231" i="3"/>
  <c r="H232" i="3"/>
  <c r="H233" i="3"/>
  <c r="H234" i="3"/>
  <c r="H235" i="3"/>
  <c r="H236" i="3"/>
  <c r="H237" i="3"/>
  <c r="H238" i="3"/>
  <c r="H239" i="3"/>
  <c r="G240" i="3"/>
  <c r="H241" i="3"/>
  <c r="H242" i="3"/>
  <c r="H243" i="3"/>
  <c r="H244" i="3"/>
  <c r="H245" i="3"/>
  <c r="H246" i="3"/>
  <c r="H247" i="3"/>
  <c r="H248" i="3"/>
  <c r="G249" i="3"/>
  <c r="G250" i="3"/>
  <c r="H251" i="3"/>
  <c r="H252" i="3"/>
  <c r="H253" i="3"/>
  <c r="H254" i="3"/>
  <c r="H255" i="3"/>
  <c r="H256" i="3"/>
  <c r="H257" i="3"/>
  <c r="H258" i="3"/>
  <c r="H259" i="3"/>
  <c r="H260" i="3"/>
  <c r="H261" i="3"/>
  <c r="H262" i="3"/>
  <c r="H263" i="3"/>
  <c r="H264" i="3"/>
  <c r="H265" i="3"/>
  <c r="H266" i="3"/>
  <c r="H267" i="3"/>
  <c r="H268" i="3"/>
  <c r="H269" i="3"/>
  <c r="H270" i="3"/>
  <c r="G271" i="3"/>
  <c r="G272" i="3"/>
  <c r="G273" i="3"/>
  <c r="H274" i="3"/>
  <c r="H275" i="3"/>
  <c r="H276" i="3"/>
  <c r="H277" i="3"/>
  <c r="H278" i="3"/>
  <c r="H279" i="3"/>
  <c r="H280" i="3"/>
  <c r="H281" i="3"/>
  <c r="H282" i="3"/>
  <c r="H283" i="3"/>
  <c r="H284" i="3"/>
  <c r="H285" i="3"/>
  <c r="H286" i="3"/>
  <c r="H287" i="3"/>
  <c r="H288" i="3"/>
  <c r="H289" i="3"/>
  <c r="H290" i="3"/>
  <c r="H291" i="3"/>
  <c r="H292" i="3"/>
  <c r="H293" i="3"/>
  <c r="H294" i="3"/>
  <c r="H295" i="3"/>
  <c r="H296" i="3"/>
  <c r="G297" i="3"/>
  <c r="H298" i="3"/>
  <c r="H299" i="3"/>
  <c r="H300" i="3"/>
  <c r="H301" i="3"/>
  <c r="H302" i="3"/>
  <c r="H303" i="3"/>
  <c r="H304" i="3"/>
  <c r="H305" i="3"/>
  <c r="H306" i="3"/>
  <c r="H307" i="3"/>
  <c r="H308" i="3"/>
  <c r="H309" i="3"/>
  <c r="H310" i="3"/>
  <c r="H311" i="3"/>
  <c r="H312" i="3"/>
  <c r="H313" i="3"/>
  <c r="H314" i="3"/>
  <c r="H315" i="3"/>
  <c r="H316" i="3"/>
  <c r="H317" i="3"/>
  <c r="H318" i="3"/>
  <c r="H319" i="3"/>
  <c r="H320" i="3"/>
  <c r="H321" i="3"/>
  <c r="H322" i="3"/>
  <c r="H323" i="3"/>
  <c r="H324" i="3"/>
  <c r="H325" i="3"/>
  <c r="H326" i="3"/>
  <c r="G327" i="3"/>
  <c r="H328" i="3"/>
  <c r="H329" i="3"/>
  <c r="H330" i="3"/>
  <c r="H331" i="3"/>
  <c r="H332" i="3"/>
  <c r="H333" i="3"/>
  <c r="H334" i="3"/>
  <c r="H335" i="3"/>
  <c r="H336" i="3"/>
  <c r="H337" i="3"/>
  <c r="H338" i="3"/>
  <c r="H339" i="3"/>
  <c r="H340" i="3"/>
  <c r="H341" i="3"/>
  <c r="H342" i="3"/>
  <c r="H343" i="3"/>
  <c r="H344" i="3"/>
  <c r="H345" i="3"/>
  <c r="H346" i="3"/>
  <c r="H347" i="3"/>
  <c r="G348" i="3"/>
  <c r="H349" i="3"/>
  <c r="H350" i="3"/>
  <c r="H351" i="3"/>
  <c r="H352" i="3"/>
  <c r="H353" i="3"/>
  <c r="G354" i="3"/>
  <c r="H355" i="3"/>
  <c r="H356" i="3"/>
  <c r="H357" i="3"/>
  <c r="H358" i="3"/>
  <c r="H359" i="3"/>
  <c r="H360" i="3"/>
  <c r="H361" i="3"/>
  <c r="H362" i="3"/>
  <c r="H363" i="3"/>
  <c r="H364" i="3"/>
  <c r="G365" i="3"/>
  <c r="H366" i="3"/>
  <c r="H367" i="3"/>
  <c r="H368" i="3"/>
  <c r="G369" i="3"/>
  <c r="H370" i="3"/>
  <c r="H371" i="3"/>
  <c r="H372" i="3"/>
  <c r="H373" i="3"/>
  <c r="H374" i="3"/>
  <c r="H375" i="3"/>
  <c r="H376" i="3"/>
  <c r="H377" i="3"/>
  <c r="H378" i="3"/>
  <c r="H379" i="3"/>
  <c r="H380" i="3"/>
  <c r="H381" i="3"/>
  <c r="H382" i="3"/>
  <c r="H383" i="3"/>
  <c r="H384" i="3"/>
  <c r="H385" i="3"/>
  <c r="H386" i="3"/>
  <c r="G387" i="3"/>
  <c r="H388" i="3"/>
  <c r="H389" i="3"/>
  <c r="H390" i="3"/>
  <c r="H391" i="3"/>
  <c r="H392" i="3"/>
  <c r="H393" i="3"/>
  <c r="H394" i="3"/>
  <c r="H395" i="3"/>
  <c r="H396" i="3"/>
  <c r="H397" i="3"/>
  <c r="H398" i="3"/>
  <c r="H399" i="3"/>
  <c r="H400" i="3"/>
  <c r="H401" i="3"/>
  <c r="G402" i="3"/>
  <c r="H403" i="3"/>
  <c r="H404" i="3"/>
  <c r="H405" i="3"/>
  <c r="H406" i="3"/>
  <c r="H407" i="3"/>
  <c r="G408" i="3"/>
  <c r="H409" i="3"/>
  <c r="H410" i="3"/>
  <c r="H411" i="3"/>
  <c r="H412" i="3"/>
  <c r="H413" i="3"/>
  <c r="H414" i="3"/>
  <c r="H415" i="3"/>
  <c r="H416" i="3"/>
  <c r="H417" i="3"/>
  <c r="H418" i="3"/>
  <c r="H419" i="3"/>
  <c r="H420" i="3"/>
  <c r="G421" i="3"/>
  <c r="H422" i="3"/>
  <c r="H423" i="3"/>
  <c r="G424" i="3"/>
  <c r="H425" i="3"/>
  <c r="H426" i="3"/>
  <c r="H427" i="3"/>
  <c r="H428" i="3"/>
  <c r="H429" i="3"/>
  <c r="H430" i="3"/>
  <c r="H431" i="3"/>
  <c r="H432" i="3"/>
  <c r="H433" i="3"/>
  <c r="H434" i="3"/>
  <c r="H435" i="3"/>
  <c r="H436" i="3"/>
  <c r="H437" i="3"/>
  <c r="H438" i="3"/>
  <c r="H439" i="3"/>
  <c r="H440" i="3"/>
  <c r="H441" i="3"/>
  <c r="H442" i="3"/>
  <c r="H443" i="3"/>
  <c r="H444" i="3"/>
  <c r="H445" i="3"/>
  <c r="H446" i="3"/>
  <c r="G447" i="3"/>
  <c r="H448" i="3"/>
  <c r="H449" i="3"/>
  <c r="H450" i="3"/>
  <c r="H451" i="3"/>
  <c r="H452" i="3"/>
  <c r="H453" i="3"/>
  <c r="H454" i="3"/>
  <c r="H455" i="3"/>
  <c r="H456" i="3"/>
  <c r="H457" i="3"/>
  <c r="H458" i="3"/>
  <c r="H459" i="3"/>
  <c r="H460" i="3"/>
  <c r="G461" i="3"/>
  <c r="H462" i="3"/>
  <c r="H463" i="3"/>
  <c r="H464" i="3"/>
  <c r="H465" i="3"/>
  <c r="H466" i="3"/>
  <c r="G467" i="3"/>
  <c r="H468" i="3"/>
  <c r="H469" i="3"/>
  <c r="H470" i="3"/>
  <c r="H471" i="3"/>
  <c r="H472" i="3"/>
  <c r="H473" i="3"/>
  <c r="H474" i="3"/>
  <c r="H475" i="3"/>
  <c r="H476" i="3"/>
  <c r="H477" i="3"/>
  <c r="H478" i="3"/>
  <c r="H479" i="3"/>
  <c r="H480" i="3"/>
  <c r="H481" i="3"/>
  <c r="H482" i="3"/>
  <c r="H483" i="3"/>
  <c r="H484" i="3"/>
  <c r="H485" i="3"/>
  <c r="H486" i="3"/>
  <c r="H487" i="3"/>
  <c r="H488" i="3"/>
  <c r="H489" i="3"/>
  <c r="H490" i="3"/>
  <c r="H491" i="3"/>
  <c r="H492" i="3"/>
  <c r="H493" i="3"/>
  <c r="H494" i="3"/>
  <c r="H495" i="3"/>
  <c r="H496" i="3"/>
  <c r="H497" i="3"/>
  <c r="H498" i="3"/>
  <c r="H499" i="3"/>
  <c r="H500" i="3"/>
  <c r="H501" i="3"/>
  <c r="H502" i="3"/>
  <c r="H503" i="3"/>
  <c r="H504" i="3"/>
  <c r="H505" i="3"/>
  <c r="H506" i="3"/>
  <c r="H507" i="3"/>
  <c r="H508" i="3"/>
  <c r="G509" i="3"/>
  <c r="H510" i="3"/>
  <c r="H511" i="3"/>
  <c r="H512" i="3"/>
  <c r="H513" i="3"/>
  <c r="H514" i="3"/>
  <c r="H515" i="3"/>
  <c r="H516" i="3"/>
  <c r="H517" i="3"/>
  <c r="G518" i="3"/>
  <c r="H519" i="3"/>
  <c r="G520" i="3"/>
  <c r="H521" i="3"/>
  <c r="H522" i="3"/>
  <c r="H523" i="3"/>
  <c r="G524" i="3"/>
  <c r="G525" i="3"/>
  <c r="G526" i="3"/>
  <c r="G527" i="3"/>
  <c r="H528" i="3"/>
  <c r="H529" i="3"/>
  <c r="H530" i="3"/>
  <c r="H531" i="3"/>
  <c r="G532" i="3"/>
  <c r="G533" i="3"/>
  <c r="H534" i="3"/>
  <c r="H535" i="3"/>
  <c r="G536" i="3"/>
  <c r="H537" i="3"/>
  <c r="H538" i="3"/>
  <c r="H539" i="3"/>
  <c r="H540" i="3"/>
  <c r="H541" i="3"/>
  <c r="H542" i="3"/>
  <c r="H543" i="3"/>
  <c r="H544" i="3"/>
  <c r="H545" i="3"/>
  <c r="H546" i="3"/>
  <c r="H547" i="3"/>
  <c r="H548" i="3"/>
  <c r="H549" i="3"/>
  <c r="H550" i="3"/>
  <c r="H551" i="3"/>
  <c r="H552" i="3"/>
  <c r="H553" i="3"/>
  <c r="H554" i="3"/>
  <c r="H555" i="3"/>
  <c r="G556" i="3"/>
  <c r="H557" i="3"/>
  <c r="H558" i="3"/>
  <c r="H559" i="3"/>
  <c r="H560" i="3"/>
  <c r="H561" i="3"/>
  <c r="H562" i="3"/>
  <c r="H563" i="3"/>
  <c r="H564" i="3"/>
  <c r="H565" i="3"/>
  <c r="H566" i="3"/>
  <c r="H567" i="3"/>
  <c r="H568" i="3"/>
  <c r="H569" i="3"/>
  <c r="H570" i="3"/>
  <c r="H571" i="3"/>
  <c r="H572" i="3"/>
  <c r="H573" i="3"/>
  <c r="G574" i="3"/>
  <c r="H575" i="3"/>
  <c r="H576" i="3"/>
  <c r="H577" i="3"/>
  <c r="H578" i="3"/>
  <c r="H579" i="3"/>
  <c r="H580" i="3"/>
  <c r="H581" i="3"/>
  <c r="H582" i="3"/>
  <c r="H583" i="3"/>
  <c r="H584" i="3"/>
  <c r="H585" i="3"/>
  <c r="H586" i="3"/>
  <c r="H587" i="3"/>
  <c r="H588" i="3"/>
  <c r="H589" i="3"/>
  <c r="H590" i="3"/>
  <c r="H591" i="3"/>
  <c r="G592" i="3"/>
  <c r="H593" i="3"/>
  <c r="H594" i="3"/>
  <c r="H595" i="3"/>
  <c r="H596" i="3"/>
  <c r="H597" i="3"/>
  <c r="H598" i="3"/>
  <c r="H599" i="3"/>
  <c r="H600" i="3"/>
  <c r="H601" i="3"/>
  <c r="H602" i="3"/>
  <c r="H603" i="3"/>
  <c r="H604" i="3"/>
  <c r="H605" i="3"/>
  <c r="H606" i="3"/>
  <c r="H607" i="3"/>
  <c r="H608" i="3"/>
  <c r="H609" i="3"/>
  <c r="H610" i="3"/>
  <c r="H611" i="3"/>
  <c r="H612" i="3"/>
  <c r="H613" i="3"/>
  <c r="H614" i="3"/>
  <c r="G615" i="3"/>
  <c r="H616" i="3"/>
  <c r="H617" i="3"/>
  <c r="H618" i="3"/>
  <c r="H619" i="3"/>
  <c r="H620" i="3"/>
  <c r="H621" i="3"/>
  <c r="H622" i="3"/>
  <c r="H623" i="3"/>
  <c r="H624" i="3"/>
  <c r="H625" i="3"/>
  <c r="H626" i="3"/>
  <c r="H627" i="3"/>
  <c r="H628" i="3"/>
  <c r="H629" i="3"/>
  <c r="H630" i="3"/>
  <c r="H631" i="3"/>
  <c r="H632" i="3"/>
  <c r="H633" i="3"/>
  <c r="H634" i="3"/>
  <c r="H635" i="3"/>
  <c r="H636" i="3"/>
  <c r="H637" i="3"/>
  <c r="H638" i="3"/>
  <c r="H639" i="3"/>
  <c r="G640" i="3"/>
  <c r="H641" i="3"/>
  <c r="H642" i="3"/>
  <c r="H643" i="3"/>
  <c r="G644" i="3"/>
  <c r="H644" i="3"/>
  <c r="G645" i="3"/>
  <c r="H645" i="3"/>
  <c r="G646" i="3"/>
  <c r="H646" i="3"/>
  <c r="G647" i="3"/>
  <c r="H647" i="3"/>
  <c r="G648" i="3"/>
  <c r="H648" i="3"/>
  <c r="G649" i="3"/>
  <c r="H649" i="3"/>
  <c r="G650" i="3"/>
  <c r="H650" i="3"/>
  <c r="G651" i="3"/>
  <c r="H651" i="3"/>
  <c r="G652" i="3"/>
  <c r="H652" i="3"/>
  <c r="G653" i="3"/>
  <c r="H653" i="3"/>
  <c r="G654" i="3"/>
  <c r="H654" i="3"/>
  <c r="G655" i="3"/>
  <c r="H655" i="3"/>
  <c r="G656" i="3"/>
  <c r="H656" i="3"/>
  <c r="G657" i="3"/>
  <c r="H657" i="3"/>
  <c r="G658" i="3"/>
  <c r="H658" i="3"/>
  <c r="G659" i="3"/>
  <c r="H659" i="3"/>
  <c r="G660" i="3"/>
  <c r="H660" i="3"/>
  <c r="G661" i="3"/>
  <c r="H661" i="3"/>
  <c r="G662" i="3"/>
  <c r="H662" i="3"/>
  <c r="G663" i="3"/>
  <c r="H663" i="3"/>
  <c r="G664" i="3"/>
  <c r="H664" i="3"/>
  <c r="G665" i="3"/>
  <c r="H665" i="3"/>
  <c r="G666" i="3"/>
  <c r="H666" i="3"/>
  <c r="G667" i="3"/>
  <c r="H667" i="3"/>
  <c r="G668" i="3"/>
  <c r="H668" i="3"/>
  <c r="G669" i="3"/>
  <c r="H669" i="3"/>
  <c r="G670" i="3"/>
  <c r="H670" i="3"/>
  <c r="G671" i="3"/>
  <c r="H671" i="3"/>
  <c r="G672" i="3"/>
  <c r="H672" i="3"/>
  <c r="G673" i="3"/>
  <c r="H673" i="3"/>
  <c r="G674" i="3"/>
  <c r="H674" i="3"/>
  <c r="G675" i="3"/>
  <c r="H675" i="3"/>
  <c r="G676" i="3"/>
  <c r="H676" i="3"/>
  <c r="G677" i="3"/>
  <c r="H677" i="3"/>
  <c r="G678" i="3"/>
  <c r="H678" i="3"/>
  <c r="G679" i="3"/>
  <c r="H679" i="3"/>
  <c r="G680" i="3"/>
  <c r="H680" i="3"/>
  <c r="G681" i="3"/>
  <c r="H681" i="3"/>
  <c r="G682" i="3"/>
  <c r="H682" i="3"/>
  <c r="G683" i="3"/>
  <c r="H683" i="3"/>
  <c r="G684" i="3"/>
  <c r="H684" i="3"/>
  <c r="G685" i="3"/>
  <c r="H685" i="3"/>
  <c r="G686" i="3"/>
  <c r="H686" i="3"/>
  <c r="G687" i="3"/>
  <c r="H687" i="3"/>
  <c r="G688" i="3"/>
  <c r="H688" i="3"/>
  <c r="G689" i="3"/>
  <c r="H689" i="3"/>
  <c r="G690" i="3"/>
  <c r="H690" i="3"/>
  <c r="G691" i="3"/>
  <c r="H691" i="3"/>
  <c r="G692" i="3"/>
  <c r="H692" i="3"/>
  <c r="G693" i="3"/>
  <c r="H693" i="3"/>
  <c r="G694" i="3"/>
  <c r="H694" i="3"/>
  <c r="G695" i="3"/>
  <c r="H695" i="3"/>
  <c r="G696" i="3"/>
  <c r="H696" i="3"/>
  <c r="G697" i="3"/>
  <c r="H697" i="3"/>
  <c r="G698" i="3"/>
  <c r="H698" i="3"/>
  <c r="G699" i="3"/>
  <c r="H699" i="3"/>
  <c r="G700" i="3"/>
  <c r="H700" i="3"/>
  <c r="G701" i="3"/>
  <c r="H701" i="3"/>
  <c r="G702" i="3"/>
  <c r="H702" i="3"/>
  <c r="G703" i="3"/>
  <c r="H703" i="3"/>
  <c r="G704" i="3"/>
  <c r="H704" i="3"/>
  <c r="G705" i="3"/>
  <c r="H705" i="3"/>
  <c r="G706" i="3"/>
  <c r="H706" i="3"/>
  <c r="G707" i="3"/>
  <c r="H707" i="3"/>
  <c r="G708" i="3"/>
  <c r="H708" i="3"/>
  <c r="G709" i="3"/>
  <c r="H709" i="3"/>
  <c r="G710" i="3"/>
  <c r="H710" i="3"/>
  <c r="G711" i="3"/>
  <c r="H711" i="3"/>
  <c r="G712" i="3"/>
  <c r="H712" i="3"/>
  <c r="G713" i="3"/>
  <c r="H713" i="3"/>
  <c r="G714" i="3"/>
  <c r="H714" i="3"/>
  <c r="G715" i="3"/>
  <c r="H715" i="3"/>
  <c r="G716" i="3"/>
  <c r="H716" i="3"/>
  <c r="G717" i="3"/>
  <c r="H717" i="3"/>
  <c r="G718" i="3"/>
  <c r="H718" i="3"/>
  <c r="G719" i="3"/>
  <c r="H719" i="3"/>
  <c r="G720" i="3"/>
  <c r="H720" i="3"/>
  <c r="G721" i="3"/>
  <c r="H721" i="3"/>
  <c r="G722" i="3"/>
  <c r="H722" i="3"/>
  <c r="G723" i="3"/>
  <c r="H723" i="3"/>
  <c r="G724" i="3"/>
  <c r="H724" i="3"/>
  <c r="G725" i="3"/>
  <c r="H725" i="3"/>
  <c r="G726" i="3"/>
  <c r="H726" i="3"/>
  <c r="G727" i="3"/>
  <c r="H727" i="3"/>
  <c r="G728" i="3"/>
  <c r="H728" i="3"/>
  <c r="G729" i="3"/>
  <c r="H729" i="3"/>
  <c r="G730" i="3"/>
  <c r="H730" i="3"/>
  <c r="G731" i="3"/>
  <c r="H731" i="3"/>
  <c r="G732" i="3"/>
  <c r="H732" i="3"/>
  <c r="G733" i="3"/>
  <c r="H733" i="3"/>
  <c r="G734" i="3"/>
  <c r="H734" i="3"/>
  <c r="G735" i="3"/>
  <c r="H735" i="3"/>
  <c r="G736" i="3"/>
  <c r="H736" i="3"/>
  <c r="G737" i="3"/>
  <c r="H737" i="3"/>
  <c r="G738" i="3"/>
  <c r="H738" i="3"/>
  <c r="G739" i="3"/>
  <c r="H739" i="3"/>
  <c r="G740" i="3"/>
  <c r="H740" i="3"/>
  <c r="G741" i="3"/>
  <c r="H741" i="3"/>
  <c r="G742" i="3"/>
  <c r="H742" i="3"/>
  <c r="G743" i="3"/>
  <c r="H743" i="3"/>
  <c r="G744" i="3"/>
  <c r="H744" i="3"/>
  <c r="G745" i="3"/>
  <c r="H745" i="3"/>
  <c r="G746" i="3"/>
  <c r="H746" i="3"/>
  <c r="G747" i="3"/>
  <c r="H747" i="3"/>
  <c r="G748" i="3"/>
  <c r="H748" i="3"/>
  <c r="G749" i="3"/>
  <c r="H749" i="3"/>
  <c r="G750" i="3"/>
  <c r="H750" i="3"/>
  <c r="G751" i="3"/>
  <c r="H751" i="3"/>
  <c r="G752" i="3"/>
  <c r="H752" i="3"/>
  <c r="G753" i="3"/>
  <c r="H753" i="3"/>
  <c r="G754" i="3"/>
  <c r="H754" i="3"/>
  <c r="G755" i="3"/>
  <c r="H755" i="3"/>
  <c r="G756" i="3"/>
  <c r="H756" i="3"/>
  <c r="G757" i="3"/>
  <c r="H757" i="3"/>
  <c r="G758" i="3"/>
  <c r="H758" i="3"/>
  <c r="G759" i="3"/>
  <c r="H759" i="3"/>
  <c r="G760" i="3"/>
  <c r="H760" i="3"/>
  <c r="G761" i="3"/>
  <c r="H761" i="3"/>
  <c r="G762" i="3"/>
  <c r="H762" i="3"/>
  <c r="G763" i="3"/>
  <c r="H763" i="3"/>
  <c r="G764" i="3"/>
  <c r="H764" i="3"/>
  <c r="G765" i="3"/>
  <c r="H765" i="3"/>
  <c r="G766" i="3"/>
  <c r="H766" i="3"/>
  <c r="G767" i="3"/>
  <c r="H767" i="3"/>
  <c r="G768" i="3"/>
  <c r="H768" i="3"/>
  <c r="G769" i="3"/>
  <c r="H769" i="3"/>
  <c r="G770" i="3"/>
  <c r="H770" i="3"/>
  <c r="G771" i="3"/>
  <c r="H771" i="3"/>
  <c r="G772" i="3"/>
  <c r="H772" i="3"/>
  <c r="G773" i="3"/>
  <c r="H773" i="3"/>
  <c r="G774" i="3"/>
  <c r="H774" i="3"/>
  <c r="G775" i="3"/>
  <c r="H775" i="3"/>
  <c r="G776" i="3"/>
  <c r="H776" i="3"/>
  <c r="G777" i="3"/>
  <c r="H777" i="3"/>
  <c r="G778" i="3"/>
  <c r="H778" i="3"/>
  <c r="G779" i="3"/>
  <c r="H779" i="3"/>
  <c r="G780" i="3"/>
  <c r="H780" i="3"/>
  <c r="G781" i="3"/>
  <c r="H781" i="3"/>
  <c r="G782" i="3"/>
  <c r="H782" i="3"/>
  <c r="G783" i="3"/>
  <c r="H783" i="3"/>
  <c r="G784" i="3"/>
  <c r="H784" i="3"/>
  <c r="G785" i="3"/>
  <c r="H785" i="3"/>
  <c r="G786" i="3"/>
  <c r="H786" i="3"/>
  <c r="G787" i="3"/>
  <c r="H787" i="3"/>
  <c r="G788" i="3"/>
  <c r="H788" i="3"/>
  <c r="G789" i="3"/>
  <c r="H789" i="3"/>
  <c r="G790" i="3"/>
  <c r="H790" i="3"/>
  <c r="G791" i="3"/>
  <c r="H791" i="3"/>
  <c r="G792" i="3"/>
  <c r="H792" i="3"/>
  <c r="G793" i="3"/>
  <c r="H793" i="3"/>
  <c r="G794" i="3"/>
  <c r="H794" i="3"/>
  <c r="G795" i="3"/>
  <c r="H795" i="3"/>
  <c r="G796" i="3"/>
  <c r="H796" i="3"/>
  <c r="G797" i="3"/>
  <c r="H797" i="3"/>
  <c r="G798" i="3"/>
  <c r="H798" i="3"/>
  <c r="G799" i="3"/>
  <c r="H799" i="3"/>
  <c r="G800" i="3"/>
  <c r="H800" i="3"/>
  <c r="G801" i="3"/>
  <c r="H801" i="3"/>
  <c r="G802" i="3"/>
  <c r="H802" i="3"/>
  <c r="G803" i="3"/>
  <c r="H803" i="3"/>
  <c r="G804" i="3"/>
  <c r="H804" i="3"/>
  <c r="G805" i="3"/>
  <c r="H805" i="3"/>
  <c r="G806" i="3"/>
  <c r="H806" i="3"/>
  <c r="G807" i="3"/>
  <c r="H807" i="3"/>
  <c r="G808" i="3"/>
  <c r="H808" i="3"/>
  <c r="G809" i="3"/>
  <c r="H809" i="3"/>
  <c r="G810" i="3"/>
  <c r="H810" i="3"/>
  <c r="G811" i="3"/>
  <c r="H811" i="3"/>
  <c r="G812" i="3"/>
  <c r="H812" i="3"/>
  <c r="G813" i="3"/>
  <c r="H813" i="3"/>
  <c r="G814" i="3"/>
  <c r="H814" i="3"/>
  <c r="G815" i="3"/>
  <c r="H815" i="3"/>
  <c r="G816" i="3"/>
  <c r="H816" i="3"/>
  <c r="G817" i="3"/>
  <c r="H817" i="3"/>
  <c r="G818" i="3"/>
  <c r="H818" i="3"/>
  <c r="G819" i="3"/>
  <c r="H819" i="3"/>
  <c r="G820" i="3"/>
  <c r="H820" i="3"/>
  <c r="G821" i="3"/>
  <c r="H821" i="3"/>
  <c r="G822" i="3"/>
  <c r="H822" i="3"/>
  <c r="G823" i="3"/>
  <c r="H823" i="3"/>
  <c r="G824" i="3"/>
  <c r="H824" i="3"/>
  <c r="G825" i="3"/>
  <c r="H825" i="3"/>
  <c r="G826" i="3"/>
  <c r="H826" i="3"/>
  <c r="G827" i="3"/>
  <c r="H827" i="3"/>
  <c r="G828" i="3"/>
  <c r="H828" i="3"/>
  <c r="G829" i="3"/>
  <c r="H829" i="3"/>
  <c r="G830" i="3"/>
  <c r="H830" i="3"/>
  <c r="G831" i="3"/>
  <c r="H831" i="3"/>
  <c r="G832" i="3"/>
  <c r="H832" i="3"/>
  <c r="G833" i="3"/>
  <c r="H833" i="3"/>
  <c r="G834" i="3"/>
  <c r="H834" i="3"/>
  <c r="G835" i="3"/>
  <c r="H835" i="3"/>
  <c r="G836" i="3"/>
  <c r="H836" i="3"/>
  <c r="G837" i="3"/>
  <c r="H837" i="3"/>
  <c r="G838" i="3"/>
  <c r="H838" i="3"/>
  <c r="G839" i="3"/>
  <c r="H839" i="3"/>
  <c r="G840" i="3"/>
  <c r="H840" i="3"/>
  <c r="G841" i="3"/>
  <c r="H841" i="3"/>
  <c r="G842" i="3"/>
  <c r="H842" i="3"/>
  <c r="G843" i="3"/>
  <c r="H843" i="3"/>
  <c r="G844" i="3"/>
  <c r="H844" i="3"/>
  <c r="G845" i="3"/>
  <c r="H845" i="3"/>
  <c r="G846" i="3"/>
  <c r="H846" i="3"/>
  <c r="G847" i="3"/>
  <c r="H847" i="3"/>
  <c r="G848" i="3"/>
  <c r="H848" i="3"/>
  <c r="G849" i="3"/>
  <c r="H849" i="3"/>
  <c r="G850" i="3"/>
  <c r="H850" i="3"/>
  <c r="G851" i="3"/>
  <c r="H851" i="3"/>
  <c r="G852" i="3"/>
  <c r="H852" i="3"/>
  <c r="G853" i="3"/>
  <c r="H853" i="3"/>
  <c r="G854" i="3"/>
  <c r="H854" i="3"/>
  <c r="G855" i="3"/>
  <c r="H855" i="3"/>
  <c r="G856" i="3"/>
  <c r="H856" i="3"/>
  <c r="G857" i="3"/>
  <c r="H857" i="3"/>
  <c r="G858" i="3"/>
  <c r="H858" i="3"/>
  <c r="G859" i="3"/>
  <c r="H859" i="3"/>
  <c r="G860" i="3"/>
  <c r="H860" i="3"/>
  <c r="G861" i="3"/>
  <c r="H861" i="3"/>
  <c r="G862" i="3"/>
  <c r="H862" i="3"/>
  <c r="G863" i="3"/>
  <c r="H863" i="3"/>
  <c r="G864" i="3"/>
  <c r="H864" i="3"/>
  <c r="G865" i="3"/>
  <c r="H865" i="3"/>
  <c r="G866" i="3"/>
  <c r="H866" i="3"/>
  <c r="G867" i="3"/>
  <c r="H867" i="3"/>
  <c r="G868" i="3"/>
  <c r="H868" i="3"/>
  <c r="G869" i="3"/>
  <c r="H869" i="3"/>
  <c r="G870" i="3"/>
  <c r="H870" i="3"/>
  <c r="G871" i="3"/>
  <c r="H871" i="3"/>
  <c r="G872" i="3"/>
  <c r="H872" i="3"/>
  <c r="G873" i="3"/>
  <c r="H873" i="3"/>
  <c r="G874" i="3"/>
  <c r="H874" i="3"/>
  <c r="G875" i="3"/>
  <c r="H875" i="3"/>
  <c r="G876" i="3"/>
  <c r="H876" i="3"/>
  <c r="G877" i="3"/>
  <c r="H877" i="3"/>
  <c r="G878" i="3"/>
  <c r="H878" i="3"/>
  <c r="G879" i="3"/>
  <c r="H879" i="3"/>
  <c r="G880" i="3"/>
  <c r="H880" i="3"/>
  <c r="G881" i="3"/>
  <c r="H881" i="3"/>
  <c r="G882" i="3"/>
  <c r="H882" i="3"/>
  <c r="G883" i="3"/>
  <c r="H883" i="3"/>
  <c r="G884" i="3"/>
  <c r="H884" i="3"/>
  <c r="G885" i="3"/>
  <c r="H885" i="3"/>
  <c r="G886" i="3"/>
  <c r="H886" i="3"/>
  <c r="G887" i="3"/>
  <c r="H887" i="3"/>
  <c r="G888" i="3"/>
  <c r="H888" i="3"/>
  <c r="G889" i="3"/>
  <c r="H889" i="3"/>
  <c r="G890" i="3"/>
  <c r="H890" i="3"/>
  <c r="G891" i="3"/>
  <c r="H891" i="3"/>
  <c r="G892" i="3"/>
  <c r="H892" i="3"/>
  <c r="G893" i="3"/>
  <c r="H893" i="3"/>
  <c r="G894" i="3"/>
  <c r="H894" i="3"/>
  <c r="G895" i="3"/>
  <c r="H895" i="3"/>
  <c r="G896" i="3"/>
  <c r="H896" i="3"/>
  <c r="G897" i="3"/>
  <c r="H897" i="3"/>
  <c r="G898" i="3"/>
  <c r="H898" i="3"/>
  <c r="G899" i="3"/>
  <c r="H899" i="3"/>
  <c r="G900" i="3"/>
  <c r="H900" i="3"/>
  <c r="G901" i="3"/>
  <c r="H901" i="3"/>
  <c r="G902" i="3"/>
  <c r="H902" i="3"/>
  <c r="G903" i="3"/>
  <c r="H903" i="3"/>
  <c r="G904" i="3"/>
  <c r="H904" i="3"/>
  <c r="G905" i="3"/>
  <c r="H905" i="3"/>
  <c r="G906" i="3"/>
  <c r="H906" i="3"/>
  <c r="G907" i="3"/>
  <c r="H907" i="3"/>
  <c r="G908" i="3"/>
  <c r="H908" i="3"/>
  <c r="G909" i="3"/>
  <c r="H909" i="3"/>
  <c r="G910" i="3"/>
  <c r="H910" i="3"/>
  <c r="G911" i="3"/>
  <c r="H911" i="3"/>
  <c r="G912" i="3"/>
  <c r="H912" i="3"/>
  <c r="G913" i="3"/>
  <c r="H913" i="3"/>
  <c r="G914" i="3"/>
  <c r="H914" i="3"/>
  <c r="G915" i="3"/>
  <c r="H915" i="3"/>
  <c r="G916" i="3"/>
  <c r="H916" i="3"/>
  <c r="G917" i="3"/>
  <c r="H917" i="3"/>
  <c r="G918" i="3"/>
  <c r="H918" i="3"/>
  <c r="G919" i="3"/>
  <c r="H919" i="3"/>
  <c r="G920" i="3"/>
  <c r="H920" i="3"/>
  <c r="G921" i="3"/>
  <c r="H921" i="3"/>
  <c r="G922" i="3"/>
  <c r="H922" i="3"/>
  <c r="G923" i="3"/>
  <c r="H923" i="3"/>
  <c r="G924" i="3"/>
  <c r="H924" i="3"/>
  <c r="G925" i="3"/>
  <c r="H925" i="3"/>
  <c r="G926" i="3"/>
  <c r="H926" i="3"/>
  <c r="G927" i="3"/>
  <c r="H927" i="3"/>
  <c r="G928" i="3"/>
  <c r="H928" i="3"/>
  <c r="G929" i="3"/>
  <c r="H929" i="3"/>
  <c r="G930" i="3"/>
  <c r="H930" i="3"/>
  <c r="G931" i="3"/>
  <c r="H931" i="3"/>
  <c r="G932" i="3"/>
  <c r="H932" i="3"/>
  <c r="G933" i="3"/>
  <c r="H933" i="3"/>
  <c r="G934" i="3"/>
  <c r="H934" i="3"/>
  <c r="G935" i="3"/>
  <c r="H935" i="3"/>
  <c r="G936" i="3"/>
  <c r="H936" i="3"/>
  <c r="G937" i="3"/>
  <c r="H937" i="3"/>
  <c r="G938" i="3"/>
  <c r="H938" i="3"/>
  <c r="G939" i="3"/>
  <c r="H939" i="3"/>
  <c r="G940" i="3"/>
  <c r="H940" i="3"/>
  <c r="G941" i="3"/>
  <c r="H941" i="3"/>
  <c r="G942" i="3"/>
  <c r="H942" i="3"/>
  <c r="G943" i="3"/>
  <c r="H943" i="3"/>
  <c r="G944" i="3"/>
  <c r="H944" i="3"/>
  <c r="G945" i="3"/>
  <c r="H945" i="3"/>
  <c r="G946" i="3"/>
  <c r="H946" i="3"/>
  <c r="G947" i="3"/>
  <c r="H947" i="3"/>
  <c r="G948" i="3"/>
  <c r="H948" i="3"/>
  <c r="G949" i="3"/>
  <c r="H949" i="3"/>
  <c r="G950" i="3"/>
  <c r="H950" i="3"/>
  <c r="G951" i="3"/>
  <c r="H951" i="3"/>
  <c r="G952" i="3"/>
  <c r="H952" i="3"/>
  <c r="G953" i="3"/>
  <c r="H953" i="3"/>
  <c r="G954" i="3"/>
  <c r="H954" i="3"/>
  <c r="G955" i="3"/>
  <c r="H955" i="3"/>
  <c r="G956" i="3"/>
  <c r="H956" i="3"/>
  <c r="G957" i="3"/>
  <c r="H957" i="3"/>
  <c r="G958" i="3"/>
  <c r="H958" i="3"/>
  <c r="G959" i="3"/>
  <c r="H959" i="3"/>
  <c r="G960" i="3"/>
  <c r="H960" i="3"/>
  <c r="G961" i="3"/>
  <c r="H961" i="3"/>
  <c r="G962" i="3"/>
  <c r="H962" i="3"/>
  <c r="G963" i="3"/>
  <c r="H963" i="3"/>
  <c r="G964" i="3"/>
  <c r="H964" i="3"/>
  <c r="G965" i="3"/>
  <c r="H965" i="3"/>
  <c r="G966" i="3"/>
  <c r="H966" i="3"/>
  <c r="G967" i="3"/>
  <c r="H967" i="3"/>
  <c r="G968" i="3"/>
  <c r="H968" i="3"/>
  <c r="G969" i="3"/>
  <c r="H969" i="3"/>
  <c r="G970" i="3"/>
  <c r="H970" i="3"/>
  <c r="G971" i="3"/>
  <c r="H971" i="3"/>
  <c r="G972" i="3"/>
  <c r="H972" i="3"/>
  <c r="G973" i="3"/>
  <c r="H973" i="3"/>
  <c r="G974" i="3"/>
  <c r="H974" i="3"/>
  <c r="G975" i="3"/>
  <c r="H975" i="3"/>
  <c r="G976" i="3"/>
  <c r="H976" i="3"/>
  <c r="G977" i="3"/>
  <c r="H977" i="3"/>
  <c r="G978" i="3"/>
  <c r="H978" i="3"/>
  <c r="G979" i="3"/>
  <c r="H979" i="3"/>
  <c r="G980" i="3"/>
  <c r="H980" i="3"/>
  <c r="G981" i="3"/>
  <c r="H981" i="3"/>
  <c r="G982" i="3"/>
  <c r="H982" i="3"/>
  <c r="G983" i="3"/>
  <c r="H983" i="3"/>
  <c r="G984" i="3"/>
  <c r="H984" i="3"/>
  <c r="G985" i="3"/>
  <c r="H985" i="3"/>
  <c r="G986" i="3"/>
  <c r="H986" i="3"/>
  <c r="G987" i="3"/>
  <c r="H987" i="3"/>
  <c r="G988" i="3"/>
  <c r="H988" i="3"/>
  <c r="G989" i="3"/>
  <c r="H989" i="3"/>
  <c r="G990" i="3"/>
  <c r="H990" i="3"/>
  <c r="G991" i="3"/>
  <c r="H991" i="3"/>
  <c r="G992" i="3"/>
  <c r="H992" i="3"/>
  <c r="G993" i="3"/>
  <c r="H993" i="3"/>
  <c r="G994" i="3"/>
  <c r="H994" i="3"/>
  <c r="G995" i="3"/>
  <c r="H995" i="3"/>
  <c r="G996" i="3"/>
  <c r="H996" i="3"/>
  <c r="G997" i="3"/>
  <c r="H997" i="3"/>
  <c r="G998" i="3"/>
  <c r="H998" i="3"/>
  <c r="G999" i="3"/>
  <c r="H999" i="3"/>
  <c r="G1000" i="3"/>
  <c r="H1000" i="3"/>
  <c r="G1001" i="3"/>
  <c r="H1001" i="3"/>
  <c r="G1002" i="3"/>
  <c r="H1002" i="3"/>
  <c r="G1003" i="3"/>
  <c r="H1003" i="3"/>
  <c r="G1004" i="3"/>
  <c r="H1004" i="3"/>
  <c r="G1005" i="3"/>
  <c r="H1005" i="3"/>
  <c r="G1006" i="3"/>
  <c r="H1006" i="3"/>
  <c r="G1007" i="3"/>
  <c r="H1007" i="3"/>
  <c r="G1008" i="3"/>
  <c r="H1008" i="3"/>
  <c r="G1009" i="3"/>
  <c r="H1009" i="3"/>
  <c r="G1010" i="3"/>
  <c r="H1010" i="3"/>
  <c r="G1011" i="3"/>
  <c r="H1011" i="3"/>
  <c r="G1012" i="3"/>
  <c r="H1012" i="3"/>
  <c r="G1013" i="3"/>
  <c r="H1013" i="3"/>
  <c r="G1014" i="3"/>
  <c r="H1014" i="3"/>
  <c r="G1015" i="3"/>
  <c r="H1015" i="3"/>
  <c r="G1016" i="3"/>
  <c r="H1016" i="3"/>
  <c r="G1017" i="3"/>
  <c r="H1017" i="3"/>
  <c r="G1018" i="3"/>
  <c r="H1018" i="3"/>
  <c r="G1019" i="3"/>
  <c r="H1019" i="3"/>
  <c r="G1020" i="3"/>
  <c r="H1020" i="3"/>
  <c r="G1021" i="3"/>
  <c r="H1021" i="3"/>
  <c r="G1022" i="3"/>
  <c r="H1022" i="3"/>
  <c r="G1023" i="3"/>
  <c r="H1023" i="3"/>
  <c r="G1024" i="3"/>
  <c r="H1024" i="3"/>
  <c r="G1025" i="3"/>
  <c r="H1025" i="3"/>
  <c r="G1026" i="3"/>
  <c r="H1026" i="3"/>
  <c r="G1027" i="3"/>
  <c r="H1027" i="3"/>
  <c r="G1028" i="3"/>
  <c r="H1028" i="3"/>
  <c r="G1029" i="3"/>
  <c r="H1029" i="3"/>
  <c r="G1030" i="3"/>
  <c r="H1030" i="3"/>
  <c r="G1031" i="3"/>
  <c r="H1031" i="3"/>
  <c r="G1032" i="3"/>
  <c r="H1032" i="3"/>
  <c r="G1033" i="3"/>
  <c r="H1033" i="3"/>
  <c r="G1034" i="3"/>
  <c r="H1034" i="3"/>
  <c r="G1035" i="3"/>
  <c r="H1035" i="3"/>
  <c r="G1036" i="3"/>
  <c r="H1036" i="3"/>
  <c r="G1037" i="3"/>
  <c r="H1037" i="3"/>
  <c r="G1038" i="3"/>
  <c r="H1038" i="3"/>
  <c r="G1039" i="3"/>
  <c r="H1039" i="3"/>
  <c r="G1040" i="3"/>
  <c r="H1040" i="3"/>
  <c r="G1041" i="3"/>
  <c r="H1041" i="3"/>
  <c r="G1042" i="3"/>
  <c r="H1042" i="3"/>
  <c r="G1043" i="3"/>
  <c r="H1043" i="3"/>
  <c r="G1044" i="3"/>
  <c r="H1044" i="3"/>
  <c r="G1045" i="3"/>
  <c r="H1045" i="3"/>
  <c r="G1046" i="3"/>
  <c r="H1046" i="3"/>
  <c r="G1047" i="3"/>
  <c r="H1047" i="3"/>
  <c r="G1048" i="3"/>
  <c r="H1048" i="3"/>
  <c r="G1049" i="3"/>
  <c r="H1049" i="3"/>
  <c r="G1050" i="3"/>
  <c r="H1050" i="3"/>
  <c r="G1051" i="3"/>
  <c r="H1051" i="3"/>
  <c r="G1052" i="3"/>
  <c r="H1052" i="3"/>
  <c r="G1053" i="3"/>
  <c r="H1053" i="3"/>
  <c r="G1054" i="3"/>
  <c r="H1054" i="3"/>
  <c r="G1055" i="3"/>
  <c r="H1055" i="3"/>
  <c r="G1056" i="3"/>
  <c r="H1056" i="3"/>
  <c r="G1057" i="3"/>
  <c r="H1057" i="3"/>
  <c r="G1058" i="3"/>
  <c r="H1058" i="3"/>
  <c r="G1059" i="3"/>
  <c r="H1059" i="3"/>
  <c r="G1060" i="3"/>
  <c r="H1060" i="3"/>
  <c r="G1061" i="3"/>
  <c r="H1061" i="3"/>
  <c r="G1062" i="3"/>
  <c r="H1062" i="3"/>
  <c r="G1063" i="3"/>
  <c r="H1063" i="3"/>
  <c r="G1064" i="3"/>
  <c r="H1064" i="3"/>
  <c r="G1065" i="3"/>
  <c r="H1065" i="3"/>
  <c r="G1066" i="3"/>
  <c r="H1066" i="3"/>
  <c r="G1067" i="3"/>
  <c r="H1067" i="3"/>
  <c r="G1068" i="3"/>
  <c r="H1068" i="3"/>
  <c r="G1069" i="3"/>
  <c r="H1069" i="3"/>
  <c r="G1070" i="3"/>
  <c r="H1070" i="3"/>
  <c r="G1071" i="3"/>
  <c r="H1071" i="3"/>
  <c r="G1072" i="3"/>
  <c r="H1072" i="3"/>
  <c r="G1073" i="3"/>
  <c r="H1073" i="3"/>
  <c r="G1074" i="3"/>
  <c r="H1074" i="3"/>
  <c r="G1075" i="3"/>
  <c r="H1075" i="3"/>
  <c r="G1076" i="3"/>
  <c r="H1076" i="3"/>
  <c r="G1077" i="3"/>
  <c r="H1077" i="3"/>
  <c r="G1078" i="3"/>
  <c r="H1078" i="3"/>
  <c r="G1079" i="3"/>
  <c r="H1079" i="3"/>
  <c r="G1080" i="3"/>
  <c r="H1080" i="3"/>
  <c r="G1081" i="3"/>
  <c r="H1081" i="3"/>
  <c r="G1082" i="3"/>
  <c r="H1082" i="3"/>
  <c r="G1083" i="3"/>
  <c r="H1083" i="3"/>
  <c r="G1084" i="3"/>
  <c r="H1084" i="3"/>
  <c r="G1085" i="3"/>
  <c r="H1085" i="3"/>
  <c r="G1086" i="3"/>
  <c r="H1086" i="3"/>
  <c r="G1087" i="3"/>
  <c r="H1087" i="3"/>
  <c r="G1088" i="3"/>
  <c r="H1088" i="3"/>
  <c r="G1089" i="3"/>
  <c r="H1089" i="3"/>
  <c r="G1090" i="3"/>
  <c r="H1090" i="3"/>
  <c r="G1091" i="3"/>
  <c r="H1091" i="3"/>
  <c r="G1092" i="3"/>
  <c r="H1092" i="3"/>
  <c r="G1093" i="3"/>
  <c r="H1093" i="3"/>
  <c r="G1094" i="3"/>
  <c r="H1094" i="3"/>
  <c r="G1095" i="3"/>
  <c r="H1095" i="3"/>
  <c r="G1096" i="3"/>
  <c r="H1096" i="3"/>
  <c r="G1097" i="3"/>
  <c r="H1097" i="3"/>
  <c r="G1098" i="3"/>
  <c r="H1098" i="3"/>
  <c r="G1099" i="3"/>
  <c r="H1099" i="3"/>
  <c r="G1100" i="3"/>
  <c r="H1100" i="3"/>
  <c r="G1101" i="3"/>
  <c r="H1101" i="3"/>
  <c r="G1102" i="3"/>
  <c r="H1102" i="3"/>
  <c r="G1103" i="3"/>
  <c r="H1103" i="3"/>
  <c r="G1104" i="3"/>
  <c r="H1104" i="3"/>
  <c r="G1105" i="3"/>
  <c r="H1105" i="3"/>
  <c r="G1106" i="3"/>
  <c r="H1106" i="3"/>
  <c r="G1107" i="3"/>
  <c r="H1107" i="3"/>
  <c r="G1108" i="3"/>
  <c r="H1108" i="3"/>
  <c r="G1109" i="3"/>
  <c r="H1109" i="3"/>
  <c r="G1110" i="3"/>
  <c r="H1110" i="3"/>
  <c r="G1111" i="3"/>
  <c r="H1111" i="3"/>
  <c r="G1112" i="3"/>
  <c r="H1112" i="3"/>
  <c r="G1113" i="3"/>
  <c r="H1113" i="3"/>
  <c r="G1114" i="3"/>
  <c r="H1114" i="3"/>
  <c r="G1115" i="3"/>
  <c r="H1115" i="3"/>
  <c r="G1116" i="3"/>
  <c r="H1116" i="3"/>
  <c r="G1117" i="3"/>
  <c r="H1117" i="3"/>
  <c r="G1118" i="3"/>
  <c r="H1118" i="3"/>
  <c r="G1119" i="3"/>
  <c r="H1119" i="3"/>
  <c r="G1120" i="3"/>
  <c r="H1120" i="3"/>
  <c r="G1121" i="3"/>
  <c r="H1121" i="3"/>
  <c r="G1122" i="3"/>
  <c r="H1122" i="3"/>
  <c r="G1123" i="3"/>
  <c r="H1123" i="3"/>
  <c r="G1124" i="3"/>
  <c r="H1124" i="3"/>
  <c r="G1125" i="3"/>
  <c r="H1125" i="3"/>
  <c r="G1126" i="3"/>
  <c r="H1126" i="3"/>
  <c r="G1127" i="3"/>
  <c r="H1127" i="3"/>
  <c r="G1128" i="3"/>
  <c r="H1128" i="3"/>
  <c r="G1129" i="3"/>
  <c r="H1129" i="3"/>
  <c r="G1130" i="3"/>
  <c r="H1130" i="3"/>
  <c r="G1131" i="3"/>
  <c r="H1131" i="3"/>
  <c r="G1132" i="3"/>
  <c r="H1132" i="3"/>
  <c r="G1133" i="3"/>
  <c r="H1133" i="3"/>
  <c r="G1134" i="3"/>
  <c r="H1134" i="3"/>
  <c r="G1135" i="3"/>
  <c r="H1135" i="3"/>
  <c r="G1136" i="3"/>
  <c r="H1136" i="3"/>
  <c r="G1137" i="3"/>
  <c r="H1137" i="3"/>
  <c r="G1138" i="3"/>
  <c r="H1138" i="3"/>
  <c r="G1139" i="3"/>
  <c r="H1139" i="3"/>
  <c r="G1140" i="3"/>
  <c r="H1140" i="3"/>
  <c r="G1141" i="3"/>
  <c r="H1141" i="3"/>
  <c r="G1142" i="3"/>
  <c r="H1142" i="3"/>
  <c r="G1143" i="3"/>
  <c r="H1143" i="3"/>
  <c r="G1144" i="3"/>
  <c r="H1144" i="3"/>
  <c r="G1145" i="3"/>
  <c r="H1145" i="3"/>
  <c r="G1146" i="3"/>
  <c r="H1146" i="3"/>
  <c r="G1147" i="3"/>
  <c r="H1147" i="3"/>
  <c r="G1148" i="3"/>
  <c r="H1148" i="3"/>
  <c r="G1149" i="3"/>
  <c r="H1149" i="3"/>
  <c r="G1150" i="3"/>
  <c r="H1150" i="3"/>
  <c r="G1151" i="3"/>
  <c r="H1151" i="3"/>
  <c r="G1152" i="3"/>
  <c r="H1152" i="3"/>
  <c r="G1153" i="3"/>
  <c r="H1153" i="3"/>
  <c r="G1154" i="3"/>
  <c r="H1154" i="3"/>
  <c r="G1155" i="3"/>
  <c r="H1155" i="3"/>
  <c r="G1156" i="3"/>
  <c r="H1156" i="3"/>
  <c r="G1157" i="3"/>
  <c r="H1157" i="3"/>
  <c r="G1158" i="3"/>
  <c r="H1158" i="3"/>
  <c r="G1159" i="3"/>
  <c r="H1159" i="3"/>
  <c r="G1160" i="3"/>
  <c r="H1160" i="3"/>
  <c r="G1161" i="3"/>
  <c r="H1161" i="3"/>
  <c r="G1162" i="3"/>
  <c r="H1162" i="3"/>
  <c r="G1163" i="3"/>
  <c r="H1163" i="3"/>
  <c r="G1164" i="3"/>
  <c r="H1164" i="3"/>
  <c r="G1165" i="3"/>
  <c r="H1165" i="3"/>
  <c r="G1166" i="3"/>
  <c r="H1166" i="3"/>
  <c r="G1167" i="3"/>
  <c r="H1167" i="3"/>
  <c r="G1168" i="3"/>
  <c r="H1168" i="3"/>
  <c r="G1169" i="3"/>
  <c r="H1169" i="3"/>
  <c r="G1170" i="3"/>
  <c r="H1170" i="3"/>
  <c r="G1171" i="3"/>
  <c r="H1171" i="3"/>
  <c r="G1172" i="3"/>
  <c r="H1172" i="3"/>
  <c r="G1173" i="3"/>
  <c r="H1173" i="3"/>
  <c r="G1174" i="3"/>
  <c r="H1174" i="3"/>
  <c r="G1175" i="3"/>
  <c r="H1175" i="3"/>
  <c r="G1176" i="3"/>
  <c r="H1176" i="3"/>
  <c r="G1177" i="3"/>
  <c r="H1177" i="3"/>
  <c r="G1178" i="3"/>
  <c r="H1178" i="3"/>
  <c r="G1179" i="3"/>
  <c r="H1179" i="3"/>
  <c r="G1180" i="3"/>
  <c r="H1180" i="3"/>
  <c r="G1181" i="3"/>
  <c r="H1181" i="3"/>
  <c r="G1182" i="3"/>
  <c r="H1182" i="3"/>
  <c r="G1183" i="3"/>
  <c r="H1183" i="3"/>
  <c r="G1184" i="3"/>
  <c r="H1184" i="3"/>
  <c r="G1185" i="3"/>
  <c r="H1185" i="3"/>
  <c r="G1186" i="3"/>
  <c r="H1186" i="3"/>
  <c r="G1187" i="3"/>
  <c r="H1187" i="3"/>
  <c r="G1188" i="3"/>
  <c r="H1188" i="3"/>
  <c r="G1189" i="3"/>
  <c r="H1189" i="3"/>
  <c r="G1190" i="3"/>
  <c r="H1190" i="3"/>
  <c r="G1191" i="3"/>
  <c r="H1191" i="3"/>
  <c r="G1192" i="3"/>
  <c r="H1192" i="3"/>
  <c r="G1193" i="3"/>
  <c r="H1193" i="3"/>
  <c r="G1194" i="3"/>
  <c r="H1194" i="3"/>
  <c r="G1195" i="3"/>
  <c r="H1195" i="3"/>
  <c r="G1196" i="3"/>
  <c r="H1196" i="3"/>
  <c r="G1197" i="3"/>
  <c r="H1197" i="3"/>
  <c r="G1198" i="3"/>
  <c r="H1198" i="3"/>
  <c r="G1199" i="3"/>
  <c r="H1199" i="3"/>
  <c r="G1200" i="3"/>
  <c r="H1200" i="3"/>
  <c r="G1201" i="3"/>
  <c r="H1201" i="3"/>
  <c r="G1202" i="3"/>
  <c r="H1202" i="3"/>
  <c r="G1203" i="3"/>
  <c r="H1203" i="3"/>
  <c r="G1204" i="3"/>
  <c r="H1204" i="3"/>
  <c r="G1205" i="3"/>
  <c r="H1205" i="3"/>
  <c r="G1206" i="3"/>
  <c r="H1206" i="3"/>
  <c r="G1207" i="3"/>
  <c r="H1207" i="3"/>
  <c r="G1208" i="3"/>
  <c r="H1208" i="3"/>
  <c r="G1209" i="3"/>
  <c r="H1209" i="3"/>
  <c r="G1210" i="3"/>
  <c r="H1210" i="3"/>
  <c r="G1211" i="3"/>
  <c r="H1211" i="3"/>
  <c r="G1212" i="3"/>
  <c r="H1212" i="3"/>
  <c r="G1213" i="3"/>
  <c r="H1213" i="3"/>
  <c r="G1214" i="3"/>
  <c r="H1214" i="3"/>
  <c r="G1215" i="3"/>
  <c r="H1215" i="3"/>
  <c r="G1216" i="3"/>
  <c r="H1216" i="3"/>
  <c r="G1217" i="3"/>
  <c r="H1217" i="3"/>
  <c r="G1218" i="3"/>
  <c r="H1218" i="3"/>
  <c r="G1219" i="3"/>
  <c r="H1219" i="3"/>
  <c r="G1220" i="3"/>
  <c r="H1220" i="3"/>
  <c r="G1221" i="3"/>
  <c r="H1221" i="3"/>
  <c r="G1222" i="3"/>
  <c r="H1222" i="3"/>
  <c r="G1223" i="3"/>
  <c r="H1223" i="3"/>
  <c r="G1224" i="3"/>
  <c r="H1224" i="3"/>
  <c r="G1225" i="3"/>
  <c r="H1225" i="3"/>
  <c r="G1226" i="3"/>
  <c r="H1226" i="3"/>
  <c r="G1227" i="3"/>
  <c r="H1227" i="3"/>
  <c r="G1228" i="3"/>
  <c r="H1228" i="3"/>
  <c r="G1229" i="3"/>
  <c r="H1229" i="3"/>
  <c r="G1230" i="3"/>
  <c r="H1230" i="3"/>
  <c r="G1231" i="3"/>
  <c r="H1231" i="3"/>
  <c r="G1232" i="3"/>
  <c r="H1232" i="3"/>
  <c r="G1233" i="3"/>
  <c r="H1233" i="3"/>
  <c r="G1234" i="3"/>
  <c r="H1234" i="3"/>
  <c r="G1235" i="3"/>
  <c r="H1235" i="3"/>
  <c r="G1236" i="3"/>
  <c r="H1236" i="3"/>
  <c r="G1237" i="3"/>
  <c r="H1237" i="3"/>
  <c r="G1238" i="3"/>
  <c r="H1238" i="3"/>
  <c r="G1239" i="3"/>
  <c r="H1239" i="3"/>
  <c r="G1240" i="3"/>
  <c r="H1240" i="3"/>
  <c r="G1241" i="3"/>
  <c r="H1241" i="3"/>
  <c r="G1242" i="3"/>
  <c r="H1242" i="3"/>
  <c r="G1243" i="3"/>
  <c r="H1243" i="3"/>
  <c r="G1244" i="3"/>
  <c r="H1244" i="3"/>
  <c r="G1245" i="3"/>
  <c r="H1245" i="3"/>
  <c r="G1246" i="3"/>
  <c r="H1246" i="3"/>
  <c r="G1247" i="3"/>
  <c r="H1247" i="3"/>
  <c r="G1248" i="3"/>
  <c r="H1248" i="3"/>
  <c r="G1249" i="3"/>
  <c r="H1249" i="3"/>
  <c r="G1250" i="3"/>
  <c r="H1250" i="3"/>
  <c r="G1251" i="3"/>
  <c r="H1251" i="3"/>
  <c r="G1252" i="3"/>
  <c r="H1252" i="3"/>
  <c r="G1253" i="3"/>
  <c r="H1253" i="3"/>
  <c r="G1254" i="3"/>
  <c r="H1254" i="3"/>
  <c r="G1255" i="3"/>
  <c r="H1255" i="3"/>
  <c r="G1256" i="3"/>
  <c r="H1256" i="3"/>
  <c r="G1257" i="3"/>
  <c r="H1257" i="3"/>
  <c r="G1258" i="3"/>
  <c r="H1258" i="3"/>
  <c r="G1259" i="3"/>
  <c r="H1259" i="3"/>
  <c r="G1260" i="3"/>
  <c r="H1260" i="3"/>
  <c r="G1261" i="3"/>
  <c r="H1261" i="3"/>
  <c r="G1262" i="3"/>
  <c r="H1262" i="3"/>
  <c r="G1263" i="3"/>
  <c r="H1263" i="3"/>
  <c r="G1264" i="3"/>
  <c r="H1264" i="3"/>
  <c r="G1265" i="3"/>
  <c r="H1265" i="3"/>
  <c r="G1266" i="3"/>
  <c r="H1266" i="3"/>
  <c r="G1267" i="3"/>
  <c r="H1267" i="3"/>
  <c r="G1268" i="3"/>
  <c r="H1268" i="3"/>
  <c r="G1269" i="3"/>
  <c r="H1269" i="3"/>
  <c r="G1270" i="3"/>
  <c r="H1270" i="3"/>
  <c r="G1271" i="3"/>
  <c r="H1271" i="3"/>
  <c r="G1272" i="3"/>
  <c r="H1272" i="3"/>
  <c r="G1273" i="3"/>
  <c r="H1273" i="3"/>
  <c r="G1274" i="3"/>
  <c r="H1274" i="3"/>
  <c r="G1275" i="3"/>
  <c r="H1275" i="3"/>
  <c r="G1276" i="3"/>
  <c r="H1276" i="3"/>
  <c r="G1277" i="3"/>
  <c r="H1277" i="3"/>
  <c r="G1278" i="3"/>
  <c r="H1278" i="3"/>
  <c r="G1279" i="3"/>
  <c r="H1279" i="3"/>
  <c r="G1280" i="3"/>
  <c r="H1280" i="3"/>
  <c r="G1281" i="3"/>
  <c r="H1281" i="3"/>
  <c r="G1282" i="3"/>
  <c r="H1282" i="3"/>
  <c r="G1283" i="3"/>
  <c r="H1283" i="3"/>
  <c r="G1284" i="3"/>
  <c r="H1284" i="3"/>
  <c r="G1285" i="3"/>
  <c r="H1285" i="3"/>
  <c r="G1286" i="3"/>
  <c r="H1286" i="3"/>
  <c r="G1287" i="3"/>
  <c r="H1287" i="3"/>
  <c r="G1288" i="3"/>
  <c r="H1288" i="3"/>
  <c r="G1289" i="3"/>
  <c r="H1289" i="3"/>
  <c r="G1290" i="3"/>
  <c r="H1290" i="3"/>
  <c r="G1291" i="3"/>
  <c r="H1291" i="3"/>
  <c r="G1292" i="3"/>
  <c r="H1292" i="3"/>
  <c r="G1293" i="3"/>
  <c r="H1293" i="3"/>
  <c r="G1294" i="3"/>
  <c r="H1294" i="3"/>
  <c r="G1295" i="3"/>
  <c r="H1295" i="3"/>
  <c r="G1296" i="3"/>
  <c r="H1296" i="3"/>
  <c r="G1297" i="3"/>
  <c r="H1297" i="3"/>
  <c r="G1298" i="3"/>
  <c r="H1298" i="3"/>
  <c r="G1299" i="3"/>
  <c r="H1299" i="3"/>
  <c r="G1300" i="3"/>
  <c r="H1300" i="3"/>
  <c r="G1301" i="3"/>
  <c r="H1301" i="3"/>
  <c r="G1302" i="3"/>
  <c r="H1302" i="3"/>
  <c r="G1303" i="3"/>
  <c r="H1303" i="3"/>
  <c r="G1304" i="3"/>
  <c r="H1304" i="3"/>
  <c r="G1305" i="3"/>
  <c r="H1305" i="3"/>
  <c r="G1306" i="3"/>
  <c r="H1306" i="3"/>
  <c r="G1307" i="3"/>
  <c r="H1307" i="3"/>
  <c r="G1308" i="3"/>
  <c r="H1308" i="3"/>
  <c r="G1309" i="3"/>
  <c r="H1309" i="3"/>
  <c r="G1310" i="3"/>
  <c r="H1310" i="3"/>
  <c r="G1311" i="3"/>
  <c r="H1311" i="3"/>
  <c r="G1312" i="3"/>
  <c r="H1312" i="3"/>
  <c r="G1313" i="3"/>
  <c r="H1313" i="3"/>
  <c r="G1314" i="3"/>
  <c r="H1314" i="3"/>
  <c r="G1315" i="3"/>
  <c r="H1315" i="3"/>
  <c r="G1316" i="3"/>
  <c r="H1316" i="3"/>
  <c r="G1317" i="3"/>
  <c r="H1317" i="3"/>
  <c r="G1318" i="3"/>
  <c r="H1318" i="3"/>
  <c r="G1319" i="3"/>
  <c r="H1319" i="3"/>
  <c r="G1320" i="3"/>
  <c r="H1320" i="3"/>
  <c r="G1321" i="3"/>
  <c r="H1321" i="3"/>
  <c r="G1322" i="3"/>
  <c r="H1322" i="3"/>
  <c r="G1323" i="3"/>
  <c r="H1323" i="3"/>
  <c r="G1324" i="3"/>
  <c r="H1324" i="3"/>
  <c r="K6" i="3"/>
  <c r="L6" i="3" s="1"/>
  <c r="G301" i="3"/>
  <c r="G302" i="3"/>
  <c r="G303" i="3"/>
  <c r="G304" i="3"/>
  <c r="G305" i="3"/>
  <c r="G306" i="3"/>
  <c r="G307" i="3"/>
  <c r="G308" i="3"/>
  <c r="G309" i="3"/>
  <c r="G310" i="3"/>
  <c r="G311" i="3"/>
  <c r="G312" i="3"/>
  <c r="G313" i="3"/>
  <c r="G314" i="3"/>
  <c r="G315" i="3"/>
  <c r="G316" i="3"/>
  <c r="G317" i="3"/>
  <c r="G318" i="3"/>
  <c r="G319" i="3"/>
  <c r="G320" i="3"/>
  <c r="G321" i="3"/>
  <c r="G322" i="3"/>
  <c r="G323" i="3"/>
  <c r="G324" i="3"/>
  <c r="G325" i="3"/>
  <c r="G326" i="3"/>
  <c r="H327" i="3"/>
  <c r="G328" i="3"/>
  <c r="G329" i="3"/>
  <c r="G330" i="3"/>
  <c r="G331" i="3"/>
  <c r="G332" i="3"/>
  <c r="G333" i="3"/>
  <c r="G334" i="3"/>
  <c r="G335" i="3"/>
  <c r="G336" i="3"/>
  <c r="G337" i="3"/>
  <c r="G338" i="3"/>
  <c r="G339" i="3"/>
  <c r="G340" i="3"/>
  <c r="G341" i="3"/>
  <c r="G342" i="3"/>
  <c r="G343" i="3"/>
  <c r="G344" i="3"/>
  <c r="G345" i="3"/>
  <c r="G346" i="3"/>
  <c r="G347" i="3"/>
  <c r="H348" i="3"/>
  <c r="K348" i="3" s="1"/>
  <c r="L348" i="3" s="1"/>
  <c r="G349" i="3"/>
  <c r="G350" i="3"/>
  <c r="G351" i="3"/>
  <c r="G352" i="3"/>
  <c r="G353" i="3"/>
  <c r="H354" i="3"/>
  <c r="G355" i="3"/>
  <c r="G356" i="3"/>
  <c r="G357" i="3"/>
  <c r="G358" i="3"/>
  <c r="G359" i="3"/>
  <c r="G360" i="3"/>
  <c r="G361" i="3"/>
  <c r="G362" i="3"/>
  <c r="G363" i="3"/>
  <c r="G364" i="3"/>
  <c r="H365" i="3"/>
  <c r="G366" i="3"/>
  <c r="G367" i="3"/>
  <c r="G368" i="3"/>
  <c r="H369" i="3"/>
  <c r="G370" i="3"/>
  <c r="G371" i="3"/>
  <c r="G372" i="3"/>
  <c r="G373" i="3"/>
  <c r="G374" i="3"/>
  <c r="G375" i="3"/>
  <c r="G376" i="3"/>
  <c r="G377" i="3"/>
  <c r="G378" i="3"/>
  <c r="G379" i="3"/>
  <c r="G380" i="3"/>
  <c r="G381" i="3"/>
  <c r="G382" i="3"/>
  <c r="G383" i="3"/>
  <c r="G384" i="3"/>
  <c r="G385" i="3"/>
  <c r="G386" i="3"/>
  <c r="H387" i="3"/>
  <c r="G388" i="3"/>
  <c r="G389" i="3"/>
  <c r="G390" i="3"/>
  <c r="G391" i="3"/>
  <c r="G392" i="3"/>
  <c r="G393" i="3"/>
  <c r="G394" i="3"/>
  <c r="G395" i="3"/>
  <c r="G396" i="3"/>
  <c r="G397" i="3"/>
  <c r="G398" i="3"/>
  <c r="G399" i="3"/>
  <c r="G400" i="3"/>
  <c r="G401" i="3"/>
  <c r="H402" i="3"/>
  <c r="G403" i="3"/>
  <c r="G404" i="3"/>
  <c r="G405" i="3"/>
  <c r="G406" i="3"/>
  <c r="G407" i="3"/>
  <c r="H408" i="3"/>
  <c r="G409" i="3"/>
  <c r="G410" i="3"/>
  <c r="G411" i="3"/>
  <c r="G412" i="3"/>
  <c r="G413" i="3"/>
  <c r="G414" i="3"/>
  <c r="G415" i="3"/>
  <c r="G416" i="3"/>
  <c r="G417" i="3"/>
  <c r="G418" i="3"/>
  <c r="G419" i="3"/>
  <c r="G420" i="3"/>
  <c r="H421" i="3"/>
  <c r="G422" i="3"/>
  <c r="G423" i="3"/>
  <c r="H424" i="3"/>
  <c r="G425" i="3"/>
  <c r="G426" i="3"/>
  <c r="G427" i="3"/>
  <c r="G428" i="3"/>
  <c r="G429" i="3"/>
  <c r="G430" i="3"/>
  <c r="G431" i="3"/>
  <c r="G432" i="3"/>
  <c r="G433" i="3"/>
  <c r="G434" i="3"/>
  <c r="G435" i="3"/>
  <c r="G436" i="3"/>
  <c r="G437" i="3"/>
  <c r="G438" i="3"/>
  <c r="G439" i="3"/>
  <c r="G440" i="3"/>
  <c r="G441" i="3"/>
  <c r="G442" i="3"/>
  <c r="G443" i="3"/>
  <c r="G444" i="3"/>
  <c r="G445" i="3"/>
  <c r="G446" i="3"/>
  <c r="H447" i="3"/>
  <c r="G448" i="3"/>
  <c r="G449" i="3"/>
  <c r="G450" i="3"/>
  <c r="G451" i="3"/>
  <c r="G452" i="3"/>
  <c r="G453" i="3"/>
  <c r="G454" i="3"/>
  <c r="G455" i="3"/>
  <c r="G456" i="3"/>
  <c r="G457" i="3"/>
  <c r="G458" i="3"/>
  <c r="G459" i="3"/>
  <c r="G460" i="3"/>
  <c r="H461" i="3"/>
  <c r="G462" i="3"/>
  <c r="G463" i="3"/>
  <c r="G464" i="3"/>
  <c r="G465" i="3"/>
  <c r="G466" i="3"/>
  <c r="H467" i="3"/>
  <c r="G468" i="3"/>
  <c r="G469" i="3"/>
  <c r="G470" i="3"/>
  <c r="G471" i="3"/>
  <c r="G472" i="3"/>
  <c r="G473" i="3"/>
  <c r="G474" i="3"/>
  <c r="G475" i="3"/>
  <c r="G476" i="3"/>
  <c r="G477" i="3"/>
  <c r="G478" i="3"/>
  <c r="G479" i="3"/>
  <c r="G480" i="3"/>
  <c r="G481" i="3"/>
  <c r="G482" i="3"/>
  <c r="G483" i="3"/>
  <c r="G484" i="3"/>
  <c r="G485" i="3"/>
  <c r="G486" i="3"/>
  <c r="G487" i="3"/>
  <c r="G488" i="3"/>
  <c r="G489" i="3"/>
  <c r="G490" i="3"/>
  <c r="G491" i="3"/>
  <c r="G492" i="3"/>
  <c r="G493" i="3"/>
  <c r="G494" i="3"/>
  <c r="G495" i="3"/>
  <c r="G496" i="3"/>
  <c r="G497" i="3"/>
  <c r="G498" i="3"/>
  <c r="G499" i="3"/>
  <c r="G500" i="3"/>
  <c r="G501" i="3"/>
  <c r="G502" i="3"/>
  <c r="G503" i="3"/>
  <c r="G504" i="3"/>
  <c r="G505" i="3"/>
  <c r="G506" i="3"/>
  <c r="G507" i="3"/>
  <c r="G508" i="3"/>
  <c r="H509" i="3"/>
  <c r="G510" i="3"/>
  <c r="G511" i="3"/>
  <c r="G512" i="3"/>
  <c r="G513" i="3"/>
  <c r="G514" i="3"/>
  <c r="G515" i="3"/>
  <c r="G516" i="3"/>
  <c r="G517" i="3"/>
  <c r="H518" i="3"/>
  <c r="G519" i="3"/>
  <c r="H520" i="3"/>
  <c r="G521" i="3"/>
  <c r="G522" i="3"/>
  <c r="G523" i="3"/>
  <c r="H524" i="3"/>
  <c r="K524" i="3" s="1"/>
  <c r="L524" i="3" s="1"/>
  <c r="H525" i="3"/>
  <c r="H526" i="3"/>
  <c r="H527" i="3"/>
  <c r="G528" i="3"/>
  <c r="G529" i="3"/>
  <c r="G530" i="3"/>
  <c r="G531" i="3"/>
  <c r="H532" i="3"/>
  <c r="H533" i="3"/>
  <c r="G534" i="3"/>
  <c r="G535" i="3"/>
  <c r="H536" i="3"/>
  <c r="G537" i="3"/>
  <c r="G538" i="3"/>
  <c r="G539" i="3"/>
  <c r="G540" i="3"/>
  <c r="G541" i="3"/>
  <c r="G542" i="3"/>
  <c r="G543" i="3"/>
  <c r="G544" i="3"/>
  <c r="G545" i="3"/>
  <c r="G546" i="3"/>
  <c r="G547" i="3"/>
  <c r="G548" i="3"/>
  <c r="G549" i="3"/>
  <c r="G550" i="3"/>
  <c r="G551" i="3"/>
  <c r="G552" i="3"/>
  <c r="G553" i="3"/>
  <c r="G554" i="3"/>
  <c r="G555" i="3"/>
  <c r="H556" i="3"/>
  <c r="G557" i="3"/>
  <c r="G558" i="3"/>
  <c r="G559" i="3"/>
  <c r="G560" i="3"/>
  <c r="G561" i="3"/>
  <c r="G562" i="3"/>
  <c r="G563" i="3"/>
  <c r="G564" i="3"/>
  <c r="G565" i="3"/>
  <c r="G566" i="3"/>
  <c r="G567" i="3"/>
  <c r="G568" i="3"/>
  <c r="G569" i="3"/>
  <c r="G570" i="3"/>
  <c r="G571" i="3"/>
  <c r="G572" i="3"/>
  <c r="G573" i="3"/>
  <c r="H574" i="3"/>
  <c r="G575" i="3"/>
  <c r="G576" i="3"/>
  <c r="G577" i="3"/>
  <c r="G578" i="3"/>
  <c r="G579" i="3"/>
  <c r="G580" i="3"/>
  <c r="G581" i="3"/>
  <c r="G582" i="3"/>
  <c r="G583" i="3"/>
  <c r="G584" i="3"/>
  <c r="G585" i="3"/>
  <c r="G586" i="3"/>
  <c r="G587" i="3"/>
  <c r="G588" i="3"/>
  <c r="G589" i="3"/>
  <c r="G590" i="3"/>
  <c r="G591" i="3"/>
  <c r="H592" i="3"/>
  <c r="G593" i="3"/>
  <c r="G594" i="3"/>
  <c r="G595" i="3"/>
  <c r="G596" i="3"/>
  <c r="G597" i="3"/>
  <c r="G598" i="3"/>
  <c r="G599" i="3"/>
  <c r="G600" i="3"/>
  <c r="G601" i="3"/>
  <c r="G602" i="3"/>
  <c r="G603" i="3"/>
  <c r="G604" i="3"/>
  <c r="G605" i="3"/>
  <c r="G606" i="3"/>
  <c r="G607" i="3"/>
  <c r="G608" i="3"/>
  <c r="G609" i="3"/>
  <c r="G610" i="3"/>
  <c r="G611" i="3"/>
  <c r="G612" i="3"/>
  <c r="G613" i="3"/>
  <c r="G614" i="3"/>
  <c r="H615" i="3"/>
  <c r="G616" i="3"/>
  <c r="G617" i="3"/>
  <c r="G618" i="3"/>
  <c r="G619" i="3"/>
  <c r="G620" i="3"/>
  <c r="G621" i="3"/>
  <c r="G622" i="3"/>
  <c r="G623" i="3"/>
  <c r="G624" i="3"/>
  <c r="G625" i="3"/>
  <c r="G626" i="3"/>
  <c r="G627" i="3"/>
  <c r="G628" i="3"/>
  <c r="G629" i="3"/>
  <c r="G630" i="3"/>
  <c r="G631" i="3"/>
  <c r="G632" i="3"/>
  <c r="G633" i="3"/>
  <c r="G634" i="3"/>
  <c r="G635" i="3"/>
  <c r="G636" i="3"/>
  <c r="G637" i="3"/>
  <c r="G638" i="3"/>
  <c r="G639" i="3"/>
  <c r="H640" i="3"/>
  <c r="G641" i="3"/>
  <c r="G642" i="3"/>
  <c r="G643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H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H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H172" i="3"/>
  <c r="K172" i="3" s="1"/>
  <c r="L172" i="3" s="1"/>
  <c r="G173" i="3"/>
  <c r="G174" i="3"/>
  <c r="G175" i="3"/>
  <c r="G176" i="3"/>
  <c r="G177" i="3"/>
  <c r="G178" i="3"/>
  <c r="H179" i="3"/>
  <c r="K179" i="3" s="1"/>
  <c r="L179" i="3" s="1"/>
  <c r="G180" i="3"/>
  <c r="H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H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H226" i="3"/>
  <c r="H227" i="3"/>
  <c r="H228" i="3"/>
  <c r="G229" i="3"/>
  <c r="G230" i="3"/>
  <c r="G231" i="3"/>
  <c r="G232" i="3"/>
  <c r="G233" i="3"/>
  <c r="G234" i="3"/>
  <c r="G235" i="3"/>
  <c r="G236" i="3"/>
  <c r="G237" i="3"/>
  <c r="G238" i="3"/>
  <c r="G239" i="3"/>
  <c r="H240" i="3"/>
  <c r="G241" i="3"/>
  <c r="G242" i="3"/>
  <c r="G243" i="3"/>
  <c r="G244" i="3"/>
  <c r="G245" i="3"/>
  <c r="G246" i="3"/>
  <c r="G247" i="3"/>
  <c r="G248" i="3"/>
  <c r="H249" i="3"/>
  <c r="H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7" i="3"/>
  <c r="G268" i="3"/>
  <c r="G269" i="3"/>
  <c r="G270" i="3"/>
  <c r="H271" i="3"/>
  <c r="H272" i="3"/>
  <c r="H273" i="3"/>
  <c r="G274" i="3"/>
  <c r="G275" i="3"/>
  <c r="G276" i="3"/>
  <c r="G277" i="3"/>
  <c r="G278" i="3"/>
  <c r="G279" i="3"/>
  <c r="G280" i="3"/>
  <c r="G281" i="3"/>
  <c r="G282" i="3"/>
  <c r="G283" i="3"/>
  <c r="G284" i="3"/>
  <c r="G285" i="3"/>
  <c r="G286" i="3"/>
  <c r="G287" i="3"/>
  <c r="G288" i="3"/>
  <c r="G289" i="3"/>
  <c r="G290" i="3"/>
  <c r="G291" i="3"/>
  <c r="G292" i="3"/>
  <c r="G293" i="3"/>
  <c r="G294" i="3"/>
  <c r="G295" i="3"/>
  <c r="G296" i="3"/>
  <c r="H297" i="3"/>
  <c r="G298" i="3"/>
  <c r="G299" i="3"/>
  <c r="G300" i="3"/>
  <c r="K556" i="3" l="1"/>
  <c r="L556" i="3" s="1"/>
  <c r="K26" i="3"/>
  <c r="L26" i="3" s="1"/>
  <c r="K387" i="3"/>
  <c r="L387" i="3" s="1"/>
  <c r="K228" i="3"/>
  <c r="L228" i="3" s="1"/>
  <c r="K227" i="3"/>
  <c r="L227" i="3" s="1"/>
  <c r="K467" i="3"/>
  <c r="L467" i="3" s="1"/>
  <c r="K226" i="3"/>
  <c r="L226" i="3" s="1"/>
  <c r="K532" i="3"/>
  <c r="L532" i="3" s="1"/>
  <c r="K250" i="3"/>
  <c r="L250" i="3" s="1"/>
  <c r="K181" i="3"/>
  <c r="L181" i="3" s="1"/>
  <c r="K402" i="3"/>
  <c r="L402" i="3" s="1"/>
  <c r="K354" i="3"/>
  <c r="L354" i="3" s="1"/>
  <c r="K739" i="3"/>
  <c r="L739" i="3" s="1"/>
  <c r="K735" i="3"/>
  <c r="L735" i="3" s="1"/>
  <c r="K731" i="3"/>
  <c r="L731" i="3" s="1"/>
  <c r="K727" i="3"/>
  <c r="L727" i="3" s="1"/>
  <c r="K723" i="3"/>
  <c r="L723" i="3" s="1"/>
  <c r="K719" i="3"/>
  <c r="L719" i="3" s="1"/>
  <c r="K715" i="3"/>
  <c r="L715" i="3" s="1"/>
  <c r="K711" i="3"/>
  <c r="L711" i="3" s="1"/>
  <c r="K707" i="3"/>
  <c r="L707" i="3" s="1"/>
  <c r="K703" i="3"/>
  <c r="L703" i="3" s="1"/>
  <c r="K699" i="3"/>
  <c r="L699" i="3" s="1"/>
  <c r="K695" i="3"/>
  <c r="L695" i="3" s="1"/>
  <c r="K691" i="3"/>
  <c r="L691" i="3" s="1"/>
  <c r="K687" i="3"/>
  <c r="L687" i="3" s="1"/>
  <c r="K683" i="3"/>
  <c r="L683" i="3" s="1"/>
  <c r="K679" i="3"/>
  <c r="L679" i="3" s="1"/>
  <c r="K675" i="3"/>
  <c r="L675" i="3" s="1"/>
  <c r="K671" i="3"/>
  <c r="L671" i="3" s="1"/>
  <c r="K667" i="3"/>
  <c r="L667" i="3" s="1"/>
  <c r="K663" i="3"/>
  <c r="L663" i="3" s="1"/>
  <c r="K659" i="3"/>
  <c r="L659" i="3" s="1"/>
  <c r="K655" i="3"/>
  <c r="L655" i="3" s="1"/>
  <c r="K651" i="3"/>
  <c r="L651" i="3" s="1"/>
  <c r="K647" i="3"/>
  <c r="L647" i="3" s="1"/>
  <c r="K297" i="3"/>
  <c r="L297" i="3" s="1"/>
  <c r="K73" i="3"/>
  <c r="L73" i="3" s="1"/>
  <c r="K273" i="3"/>
  <c r="L273" i="3" s="1"/>
  <c r="K249" i="3"/>
  <c r="L249" i="3" s="1"/>
  <c r="K369" i="3"/>
  <c r="L369" i="3" s="1"/>
  <c r="K271" i="3"/>
  <c r="L271" i="3" s="1"/>
  <c r="K240" i="3"/>
  <c r="L240" i="3" s="1"/>
  <c r="K208" i="3"/>
  <c r="L208" i="3" s="1"/>
  <c r="K272" i="3"/>
  <c r="L272" i="3" s="1"/>
  <c r="K638" i="3"/>
  <c r="L638" i="3" s="1"/>
  <c r="K630" i="3"/>
  <c r="L630" i="3" s="1"/>
  <c r="K622" i="3"/>
  <c r="L622" i="3" s="1"/>
  <c r="K614" i="3"/>
  <c r="L614" i="3" s="1"/>
  <c r="K606" i="3"/>
  <c r="L606" i="3" s="1"/>
  <c r="K598" i="3"/>
  <c r="L598" i="3" s="1"/>
  <c r="K590" i="3"/>
  <c r="L590" i="3" s="1"/>
  <c r="K582" i="3"/>
  <c r="L582" i="3" s="1"/>
  <c r="K566" i="3"/>
  <c r="L566" i="3" s="1"/>
  <c r="K558" i="3"/>
  <c r="L558" i="3" s="1"/>
  <c r="K550" i="3"/>
  <c r="L550" i="3" s="1"/>
  <c r="K542" i="3"/>
  <c r="L542" i="3" s="1"/>
  <c r="K534" i="3"/>
  <c r="L534" i="3" s="1"/>
  <c r="K510" i="3"/>
  <c r="L510" i="3" s="1"/>
  <c r="K502" i="3"/>
  <c r="L502" i="3" s="1"/>
  <c r="K494" i="3"/>
  <c r="L494" i="3" s="1"/>
  <c r="K486" i="3"/>
  <c r="L486" i="3" s="1"/>
  <c r="K478" i="3"/>
  <c r="L478" i="3" s="1"/>
  <c r="K470" i="3"/>
  <c r="L470" i="3" s="1"/>
  <c r="K462" i="3"/>
  <c r="L462" i="3" s="1"/>
  <c r="K454" i="3"/>
  <c r="L454" i="3" s="1"/>
  <c r="K446" i="3"/>
  <c r="L446" i="3" s="1"/>
  <c r="K438" i="3"/>
  <c r="L438" i="3" s="1"/>
  <c r="K430" i="3"/>
  <c r="L430" i="3" s="1"/>
  <c r="K422" i="3"/>
  <c r="L422" i="3" s="1"/>
  <c r="K414" i="3"/>
  <c r="L414" i="3" s="1"/>
  <c r="K406" i="3"/>
  <c r="L406" i="3" s="1"/>
  <c r="K398" i="3"/>
  <c r="L398" i="3" s="1"/>
  <c r="K390" i="3"/>
  <c r="L390" i="3" s="1"/>
  <c r="K382" i="3"/>
  <c r="L382" i="3" s="1"/>
  <c r="K374" i="3"/>
  <c r="L374" i="3" s="1"/>
  <c r="K366" i="3"/>
  <c r="L366" i="3" s="1"/>
  <c r="K358" i="3"/>
  <c r="L358" i="3" s="1"/>
  <c r="K350" i="3"/>
  <c r="L350" i="3" s="1"/>
  <c r="K342" i="3"/>
  <c r="L342" i="3" s="1"/>
  <c r="K334" i="3"/>
  <c r="L334" i="3" s="1"/>
  <c r="K326" i="3"/>
  <c r="L326" i="3" s="1"/>
  <c r="K318" i="3"/>
  <c r="L318" i="3" s="1"/>
  <c r="K310" i="3"/>
  <c r="L310" i="3" s="1"/>
  <c r="K302" i="3"/>
  <c r="L302" i="3" s="1"/>
  <c r="K740" i="3"/>
  <c r="L740" i="3" s="1"/>
  <c r="K736" i="3"/>
  <c r="L736" i="3" s="1"/>
  <c r="K732" i="3"/>
  <c r="L732" i="3" s="1"/>
  <c r="K728" i="3"/>
  <c r="L728" i="3" s="1"/>
  <c r="K724" i="3"/>
  <c r="L724" i="3" s="1"/>
  <c r="K720" i="3"/>
  <c r="L720" i="3" s="1"/>
  <c r="K716" i="3"/>
  <c r="L716" i="3" s="1"/>
  <c r="K712" i="3"/>
  <c r="L712" i="3" s="1"/>
  <c r="K708" i="3"/>
  <c r="L708" i="3" s="1"/>
  <c r="K704" i="3"/>
  <c r="L704" i="3" s="1"/>
  <c r="K700" i="3"/>
  <c r="L700" i="3" s="1"/>
  <c r="K696" i="3"/>
  <c r="L696" i="3" s="1"/>
  <c r="K692" i="3"/>
  <c r="L692" i="3" s="1"/>
  <c r="K688" i="3"/>
  <c r="L688" i="3" s="1"/>
  <c r="K684" i="3"/>
  <c r="L684" i="3" s="1"/>
  <c r="K680" i="3"/>
  <c r="L680" i="3" s="1"/>
  <c r="K676" i="3"/>
  <c r="L676" i="3" s="1"/>
  <c r="K672" i="3"/>
  <c r="L672" i="3" s="1"/>
  <c r="K668" i="3"/>
  <c r="L668" i="3" s="1"/>
  <c r="K664" i="3"/>
  <c r="L664" i="3" s="1"/>
  <c r="K660" i="3"/>
  <c r="L660" i="3" s="1"/>
  <c r="K656" i="3"/>
  <c r="L656" i="3" s="1"/>
  <c r="K652" i="3"/>
  <c r="L652" i="3" s="1"/>
  <c r="K648" i="3"/>
  <c r="L648" i="3" s="1"/>
  <c r="K644" i="3"/>
  <c r="L644" i="3" s="1"/>
  <c r="K637" i="3"/>
  <c r="L637" i="3" s="1"/>
  <c r="K629" i="3"/>
  <c r="L629" i="3" s="1"/>
  <c r="K621" i="3"/>
  <c r="L621" i="3" s="1"/>
  <c r="K613" i="3"/>
  <c r="L613" i="3" s="1"/>
  <c r="K605" i="3"/>
  <c r="L605" i="3" s="1"/>
  <c r="K597" i="3"/>
  <c r="L597" i="3" s="1"/>
  <c r="K589" i="3"/>
  <c r="L589" i="3" s="1"/>
  <c r="K581" i="3"/>
  <c r="L581" i="3" s="1"/>
  <c r="K573" i="3"/>
  <c r="L573" i="3" s="1"/>
  <c r="K565" i="3"/>
  <c r="L565" i="3" s="1"/>
  <c r="K557" i="3"/>
  <c r="L557" i="3" s="1"/>
  <c r="K549" i="3"/>
  <c r="L549" i="3" s="1"/>
  <c r="K541" i="3"/>
  <c r="L541" i="3" s="1"/>
  <c r="K517" i="3"/>
  <c r="L517" i="3" s="1"/>
  <c r="K501" i="3"/>
  <c r="L501" i="3" s="1"/>
  <c r="K493" i="3"/>
  <c r="L493" i="3" s="1"/>
  <c r="K485" i="3"/>
  <c r="L485" i="3" s="1"/>
  <c r="K477" i="3"/>
  <c r="L477" i="3" s="1"/>
  <c r="K469" i="3"/>
  <c r="L469" i="3" s="1"/>
  <c r="K453" i="3"/>
  <c r="L453" i="3" s="1"/>
  <c r="K445" i="3"/>
  <c r="L445" i="3" s="1"/>
  <c r="K437" i="3"/>
  <c r="L437" i="3" s="1"/>
  <c r="K429" i="3"/>
  <c r="L429" i="3" s="1"/>
  <c r="K413" i="3"/>
  <c r="L413" i="3" s="1"/>
  <c r="K405" i="3"/>
  <c r="L405" i="3" s="1"/>
  <c r="K397" i="3"/>
  <c r="L397" i="3" s="1"/>
  <c r="K389" i="3"/>
  <c r="L389" i="3" s="1"/>
  <c r="K381" i="3"/>
  <c r="L381" i="3" s="1"/>
  <c r="K373" i="3"/>
  <c r="L373" i="3" s="1"/>
  <c r="K357" i="3"/>
  <c r="L357" i="3" s="1"/>
  <c r="K349" i="3"/>
  <c r="L349" i="3" s="1"/>
  <c r="K341" i="3"/>
  <c r="L341" i="3" s="1"/>
  <c r="K333" i="3"/>
  <c r="L333" i="3" s="1"/>
  <c r="K325" i="3"/>
  <c r="L325" i="3" s="1"/>
  <c r="K317" i="3"/>
  <c r="L317" i="3" s="1"/>
  <c r="K309" i="3"/>
  <c r="L309" i="3" s="1"/>
  <c r="K301" i="3"/>
  <c r="L301" i="3" s="1"/>
  <c r="K640" i="3"/>
  <c r="L640" i="3" s="1"/>
  <c r="K592" i="3"/>
  <c r="L592" i="3" s="1"/>
  <c r="K536" i="3"/>
  <c r="L536" i="3" s="1"/>
  <c r="K520" i="3"/>
  <c r="L520" i="3" s="1"/>
  <c r="K424" i="3"/>
  <c r="L424" i="3" s="1"/>
  <c r="K408" i="3"/>
  <c r="L408" i="3" s="1"/>
  <c r="L10" i="3"/>
  <c r="K615" i="3"/>
  <c r="L615" i="3" s="1"/>
  <c r="K527" i="3"/>
  <c r="L527" i="3" s="1"/>
  <c r="K447" i="3"/>
  <c r="L447" i="3" s="1"/>
  <c r="K327" i="3"/>
  <c r="L327" i="3" s="1"/>
  <c r="L9" i="3"/>
  <c r="K285" i="3"/>
  <c r="L285" i="3" s="1"/>
  <c r="K636" i="3"/>
  <c r="L636" i="3" s="1"/>
  <c r="K612" i="3"/>
  <c r="L612" i="3" s="1"/>
  <c r="K588" i="3"/>
  <c r="L588" i="3" s="1"/>
  <c r="K564" i="3"/>
  <c r="L564" i="3" s="1"/>
  <c r="K508" i="3"/>
  <c r="L508" i="3" s="1"/>
  <c r="K484" i="3"/>
  <c r="L484" i="3" s="1"/>
  <c r="K460" i="3"/>
  <c r="L460" i="3" s="1"/>
  <c r="K436" i="3"/>
  <c r="L436" i="3" s="1"/>
  <c r="K412" i="3"/>
  <c r="L412" i="3" s="1"/>
  <c r="K388" i="3"/>
  <c r="L388" i="3" s="1"/>
  <c r="K364" i="3"/>
  <c r="L364" i="3" s="1"/>
  <c r="K340" i="3"/>
  <c r="L340" i="3" s="1"/>
  <c r="K316" i="3"/>
  <c r="L316" i="3" s="1"/>
  <c r="K292" i="3"/>
  <c r="L292" i="3" s="1"/>
  <c r="K268" i="3"/>
  <c r="L268" i="3" s="1"/>
  <c r="K244" i="3"/>
  <c r="L244" i="3" s="1"/>
  <c r="K220" i="3"/>
  <c r="L220" i="3" s="1"/>
  <c r="K196" i="3"/>
  <c r="L196" i="3" s="1"/>
  <c r="K180" i="3"/>
  <c r="L180" i="3" s="1"/>
  <c r="K164" i="3"/>
  <c r="L164" i="3" s="1"/>
  <c r="K148" i="3"/>
  <c r="L148" i="3" s="1"/>
  <c r="K124" i="3"/>
  <c r="L124" i="3" s="1"/>
  <c r="K108" i="3"/>
  <c r="L108" i="3" s="1"/>
  <c r="K92" i="3"/>
  <c r="L92" i="3" s="1"/>
  <c r="K76" i="3"/>
  <c r="L76" i="3" s="1"/>
  <c r="K68" i="3"/>
  <c r="L68" i="3" s="1"/>
  <c r="K60" i="3"/>
  <c r="L60" i="3" s="1"/>
  <c r="K52" i="3"/>
  <c r="L52" i="3" s="1"/>
  <c r="K44" i="3"/>
  <c r="L44" i="3" s="1"/>
  <c r="K36" i="3"/>
  <c r="L36" i="3" s="1"/>
  <c r="K28" i="3"/>
  <c r="L28" i="3" s="1"/>
  <c r="K20" i="3"/>
  <c r="L20" i="3" s="1"/>
  <c r="K643" i="3"/>
  <c r="L643" i="3" s="1"/>
  <c r="K635" i="3"/>
  <c r="L635" i="3" s="1"/>
  <c r="K627" i="3"/>
  <c r="L627" i="3" s="1"/>
  <c r="K619" i="3"/>
  <c r="L619" i="3" s="1"/>
  <c r="K611" i="3"/>
  <c r="L611" i="3" s="1"/>
  <c r="K603" i="3"/>
  <c r="L603" i="3" s="1"/>
  <c r="K595" i="3"/>
  <c r="L595" i="3" s="1"/>
  <c r="K587" i="3"/>
  <c r="L587" i="3" s="1"/>
  <c r="K579" i="3"/>
  <c r="L579" i="3" s="1"/>
  <c r="K571" i="3"/>
  <c r="L571" i="3" s="1"/>
  <c r="K563" i="3"/>
  <c r="L563" i="3" s="1"/>
  <c r="K555" i="3"/>
  <c r="L555" i="3" s="1"/>
  <c r="K547" i="3"/>
  <c r="L547" i="3" s="1"/>
  <c r="K539" i="3"/>
  <c r="L539" i="3" s="1"/>
  <c r="K531" i="3"/>
  <c r="L531" i="3" s="1"/>
  <c r="K523" i="3"/>
  <c r="L523" i="3" s="1"/>
  <c r="K515" i="3"/>
  <c r="L515" i="3" s="1"/>
  <c r="K507" i="3"/>
  <c r="L507" i="3" s="1"/>
  <c r="K499" i="3"/>
  <c r="L499" i="3" s="1"/>
  <c r="K491" i="3"/>
  <c r="L491" i="3" s="1"/>
  <c r="K483" i="3"/>
  <c r="L483" i="3" s="1"/>
  <c r="K475" i="3"/>
  <c r="L475" i="3" s="1"/>
  <c r="K459" i="3"/>
  <c r="L459" i="3" s="1"/>
  <c r="K451" i="3"/>
  <c r="L451" i="3" s="1"/>
  <c r="K443" i="3"/>
  <c r="L443" i="3" s="1"/>
  <c r="K435" i="3"/>
  <c r="L435" i="3" s="1"/>
  <c r="K427" i="3"/>
  <c r="L427" i="3" s="1"/>
  <c r="K419" i="3"/>
  <c r="L419" i="3" s="1"/>
  <c r="K411" i="3"/>
  <c r="L411" i="3" s="1"/>
  <c r="K403" i="3"/>
  <c r="L403" i="3" s="1"/>
  <c r="K395" i="3"/>
  <c r="L395" i="3" s="1"/>
  <c r="K379" i="3"/>
  <c r="L379" i="3" s="1"/>
  <c r="K371" i="3"/>
  <c r="L371" i="3" s="1"/>
  <c r="K363" i="3"/>
  <c r="L363" i="3" s="1"/>
  <c r="K355" i="3"/>
  <c r="L355" i="3" s="1"/>
  <c r="K347" i="3"/>
  <c r="L347" i="3" s="1"/>
  <c r="K339" i="3"/>
  <c r="L339" i="3" s="1"/>
  <c r="K331" i="3"/>
  <c r="L331" i="3" s="1"/>
  <c r="K323" i="3"/>
  <c r="L323" i="3" s="1"/>
  <c r="K315" i="3"/>
  <c r="L315" i="3" s="1"/>
  <c r="K307" i="3"/>
  <c r="L307" i="3" s="1"/>
  <c r="K299" i="3"/>
  <c r="L299" i="3" s="1"/>
  <c r="K291" i="3"/>
  <c r="L291" i="3" s="1"/>
  <c r="K283" i="3"/>
  <c r="L283" i="3" s="1"/>
  <c r="K275" i="3"/>
  <c r="L275" i="3" s="1"/>
  <c r="K267" i="3"/>
  <c r="L267" i="3" s="1"/>
  <c r="K259" i="3"/>
  <c r="L259" i="3" s="1"/>
  <c r="K251" i="3"/>
  <c r="L251" i="3" s="1"/>
  <c r="K243" i="3"/>
  <c r="L243" i="3" s="1"/>
  <c r="K235" i="3"/>
  <c r="L235" i="3" s="1"/>
  <c r="K219" i="3"/>
  <c r="L219" i="3" s="1"/>
  <c r="K211" i="3"/>
  <c r="L211" i="3" s="1"/>
  <c r="K203" i="3"/>
  <c r="L203" i="3" s="1"/>
  <c r="K195" i="3"/>
  <c r="L195" i="3" s="1"/>
  <c r="K187" i="3"/>
  <c r="L187" i="3" s="1"/>
  <c r="K171" i="3"/>
  <c r="L171" i="3" s="1"/>
  <c r="K163" i="3"/>
  <c r="L163" i="3" s="1"/>
  <c r="K155" i="3"/>
  <c r="L155" i="3" s="1"/>
  <c r="K147" i="3"/>
  <c r="L147" i="3" s="1"/>
  <c r="K139" i="3"/>
  <c r="L139" i="3" s="1"/>
  <c r="K131" i="3"/>
  <c r="L131" i="3" s="1"/>
  <c r="K123" i="3"/>
  <c r="L123" i="3" s="1"/>
  <c r="K115" i="3"/>
  <c r="L115" i="3" s="1"/>
  <c r="K107" i="3"/>
  <c r="L107" i="3" s="1"/>
  <c r="K99" i="3"/>
  <c r="L99" i="3" s="1"/>
  <c r="K91" i="3"/>
  <c r="L91" i="3" s="1"/>
  <c r="K83" i="3"/>
  <c r="L83" i="3" s="1"/>
  <c r="K75" i="3"/>
  <c r="L75" i="3" s="1"/>
  <c r="K67" i="3"/>
  <c r="L67" i="3" s="1"/>
  <c r="K59" i="3"/>
  <c r="L59" i="3" s="1"/>
  <c r="K51" i="3"/>
  <c r="L51" i="3" s="1"/>
  <c r="K43" i="3"/>
  <c r="L43" i="3" s="1"/>
  <c r="K35" i="3"/>
  <c r="L35" i="3" s="1"/>
  <c r="K27" i="3"/>
  <c r="L27" i="3" s="1"/>
  <c r="K19" i="3"/>
  <c r="L19" i="3" s="1"/>
  <c r="K11" i="3"/>
  <c r="L11" i="3" s="1"/>
  <c r="K642" i="3"/>
  <c r="L642" i="3" s="1"/>
  <c r="K634" i="3"/>
  <c r="L634" i="3" s="1"/>
  <c r="K626" i="3"/>
  <c r="L626" i="3" s="1"/>
  <c r="K618" i="3"/>
  <c r="L618" i="3" s="1"/>
  <c r="K610" i="3"/>
  <c r="L610" i="3" s="1"/>
  <c r="K602" i="3"/>
  <c r="L602" i="3" s="1"/>
  <c r="K594" i="3"/>
  <c r="L594" i="3" s="1"/>
  <c r="K586" i="3"/>
  <c r="L586" i="3" s="1"/>
  <c r="K578" i="3"/>
  <c r="L578" i="3" s="1"/>
  <c r="K570" i="3"/>
  <c r="L570" i="3" s="1"/>
  <c r="K562" i="3"/>
  <c r="L562" i="3" s="1"/>
  <c r="K554" i="3"/>
  <c r="L554" i="3" s="1"/>
  <c r="K546" i="3"/>
  <c r="L546" i="3" s="1"/>
  <c r="K538" i="3"/>
  <c r="L538" i="3" s="1"/>
  <c r="K530" i="3"/>
  <c r="L530" i="3" s="1"/>
  <c r="K522" i="3"/>
  <c r="L522" i="3" s="1"/>
  <c r="K514" i="3"/>
  <c r="L514" i="3" s="1"/>
  <c r="K506" i="3"/>
  <c r="L506" i="3" s="1"/>
  <c r="K498" i="3"/>
  <c r="L498" i="3" s="1"/>
  <c r="K490" i="3"/>
  <c r="L490" i="3" s="1"/>
  <c r="K482" i="3"/>
  <c r="L482" i="3" s="1"/>
  <c r="K474" i="3"/>
  <c r="L474" i="3" s="1"/>
  <c r="K466" i="3"/>
  <c r="L466" i="3" s="1"/>
  <c r="K458" i="3"/>
  <c r="L458" i="3" s="1"/>
  <c r="K450" i="3"/>
  <c r="L450" i="3" s="1"/>
  <c r="K442" i="3"/>
  <c r="L442" i="3" s="1"/>
  <c r="K434" i="3"/>
  <c r="L434" i="3" s="1"/>
  <c r="K426" i="3"/>
  <c r="L426" i="3" s="1"/>
  <c r="K418" i="3"/>
  <c r="L418" i="3" s="1"/>
  <c r="K410" i="3"/>
  <c r="L410" i="3" s="1"/>
  <c r="K394" i="3"/>
  <c r="L394" i="3" s="1"/>
  <c r="K386" i="3"/>
  <c r="L386" i="3" s="1"/>
  <c r="K378" i="3"/>
  <c r="L378" i="3" s="1"/>
  <c r="K370" i="3"/>
  <c r="L370" i="3" s="1"/>
  <c r="K362" i="3"/>
  <c r="L362" i="3" s="1"/>
  <c r="K346" i="3"/>
  <c r="L346" i="3" s="1"/>
  <c r="K338" i="3"/>
  <c r="L338" i="3" s="1"/>
  <c r="K330" i="3"/>
  <c r="L330" i="3" s="1"/>
  <c r="K322" i="3"/>
  <c r="L322" i="3" s="1"/>
  <c r="K314" i="3"/>
  <c r="L314" i="3" s="1"/>
  <c r="K306" i="3"/>
  <c r="L306" i="3" s="1"/>
  <c r="K298" i="3"/>
  <c r="L298" i="3" s="1"/>
  <c r="K290" i="3"/>
  <c r="L290" i="3" s="1"/>
  <c r="K282" i="3"/>
  <c r="L282" i="3" s="1"/>
  <c r="K274" i="3"/>
  <c r="L274" i="3" s="1"/>
  <c r="K266" i="3"/>
  <c r="L266" i="3" s="1"/>
  <c r="K258" i="3"/>
  <c r="L258" i="3" s="1"/>
  <c r="K242" i="3"/>
  <c r="L242" i="3" s="1"/>
  <c r="K234" i="3"/>
  <c r="L234" i="3" s="1"/>
  <c r="K218" i="3"/>
  <c r="L218" i="3" s="1"/>
  <c r="K210" i="3"/>
  <c r="L210" i="3" s="1"/>
  <c r="K202" i="3"/>
  <c r="L202" i="3" s="1"/>
  <c r="K194" i="3"/>
  <c r="L194" i="3" s="1"/>
  <c r="K186" i="3"/>
  <c r="L186" i="3" s="1"/>
  <c r="K178" i="3"/>
  <c r="L178" i="3" s="1"/>
  <c r="K170" i="3"/>
  <c r="L170" i="3" s="1"/>
  <c r="K162" i="3"/>
  <c r="L162" i="3" s="1"/>
  <c r="K154" i="3"/>
  <c r="L154" i="3" s="1"/>
  <c r="K146" i="3"/>
  <c r="L146" i="3" s="1"/>
  <c r="K138" i="3"/>
  <c r="L138" i="3" s="1"/>
  <c r="K130" i="3"/>
  <c r="L130" i="3" s="1"/>
  <c r="K122" i="3"/>
  <c r="L122" i="3" s="1"/>
  <c r="K114" i="3"/>
  <c r="L114" i="3" s="1"/>
  <c r="K106" i="3"/>
  <c r="L106" i="3" s="1"/>
  <c r="K98" i="3"/>
  <c r="L98" i="3" s="1"/>
  <c r="K90" i="3"/>
  <c r="L90" i="3" s="1"/>
  <c r="K82" i="3"/>
  <c r="L82" i="3" s="1"/>
  <c r="K74" i="3"/>
  <c r="L74" i="3" s="1"/>
  <c r="K66" i="3"/>
  <c r="L66" i="3" s="1"/>
  <c r="K58" i="3"/>
  <c r="L58" i="3" s="1"/>
  <c r="K50" i="3"/>
  <c r="L50" i="3" s="1"/>
  <c r="C38" i="5"/>
  <c r="K42" i="3"/>
  <c r="L42" i="3" s="1"/>
  <c r="K34" i="3"/>
  <c r="L34" i="3" s="1"/>
  <c r="K18" i="3"/>
  <c r="L18" i="3" s="1"/>
  <c r="K277" i="3"/>
  <c r="L277" i="3" s="1"/>
  <c r="K261" i="3"/>
  <c r="L261" i="3" s="1"/>
  <c r="K245" i="3"/>
  <c r="L245" i="3" s="1"/>
  <c r="K229" i="3"/>
  <c r="L229" i="3" s="1"/>
  <c r="K213" i="3"/>
  <c r="L213" i="3" s="1"/>
  <c r="K197" i="3"/>
  <c r="L197" i="3" s="1"/>
  <c r="K165" i="3"/>
  <c r="L165" i="3" s="1"/>
  <c r="K149" i="3"/>
  <c r="L149" i="3" s="1"/>
  <c r="K133" i="3"/>
  <c r="L133" i="3" s="1"/>
  <c r="K117" i="3"/>
  <c r="L117" i="3" s="1"/>
  <c r="K101" i="3"/>
  <c r="L101" i="3" s="1"/>
  <c r="K85" i="3"/>
  <c r="L85" i="3" s="1"/>
  <c r="K77" i="3"/>
  <c r="L77" i="3" s="1"/>
  <c r="K69" i="3"/>
  <c r="L69" i="3" s="1"/>
  <c r="K53" i="3"/>
  <c r="L53" i="3" s="1"/>
  <c r="K45" i="3"/>
  <c r="L45" i="3" s="1"/>
  <c r="K37" i="3"/>
  <c r="L37" i="3" s="1"/>
  <c r="K29" i="3"/>
  <c r="L29" i="3" s="1"/>
  <c r="K21" i="3"/>
  <c r="L21" i="3" s="1"/>
  <c r="K13" i="3"/>
  <c r="L13" i="3" s="1"/>
  <c r="K620" i="3"/>
  <c r="L620" i="3" s="1"/>
  <c r="K596" i="3"/>
  <c r="L596" i="3" s="1"/>
  <c r="K572" i="3"/>
  <c r="L572" i="3" s="1"/>
  <c r="K500" i="3"/>
  <c r="L500" i="3" s="1"/>
  <c r="K476" i="3"/>
  <c r="L476" i="3" s="1"/>
  <c r="K452" i="3"/>
  <c r="L452" i="3" s="1"/>
  <c r="K420" i="3"/>
  <c r="L420" i="3" s="1"/>
  <c r="K396" i="3"/>
  <c r="L396" i="3" s="1"/>
  <c r="K372" i="3"/>
  <c r="L372" i="3" s="1"/>
  <c r="K324" i="3"/>
  <c r="L324" i="3" s="1"/>
  <c r="K300" i="3"/>
  <c r="L300" i="3" s="1"/>
  <c r="K276" i="3"/>
  <c r="L276" i="3" s="1"/>
  <c r="K252" i="3"/>
  <c r="L252" i="3" s="1"/>
  <c r="K212" i="3"/>
  <c r="L212" i="3" s="1"/>
  <c r="K140" i="3"/>
  <c r="L140" i="3" s="1"/>
  <c r="K738" i="3"/>
  <c r="L738" i="3" s="1"/>
  <c r="K734" i="3"/>
  <c r="L734" i="3" s="1"/>
  <c r="K730" i="3"/>
  <c r="L730" i="3" s="1"/>
  <c r="K726" i="3"/>
  <c r="L726" i="3" s="1"/>
  <c r="K722" i="3"/>
  <c r="L722" i="3" s="1"/>
  <c r="K718" i="3"/>
  <c r="L718" i="3" s="1"/>
  <c r="K714" i="3"/>
  <c r="L714" i="3" s="1"/>
  <c r="K710" i="3"/>
  <c r="L710" i="3" s="1"/>
  <c r="K706" i="3"/>
  <c r="L706" i="3" s="1"/>
  <c r="K702" i="3"/>
  <c r="L702" i="3" s="1"/>
  <c r="K698" i="3"/>
  <c r="L698" i="3" s="1"/>
  <c r="K694" i="3"/>
  <c r="L694" i="3" s="1"/>
  <c r="K690" i="3"/>
  <c r="L690" i="3" s="1"/>
  <c r="K686" i="3"/>
  <c r="L686" i="3" s="1"/>
  <c r="K682" i="3"/>
  <c r="L682" i="3" s="1"/>
  <c r="K678" i="3"/>
  <c r="L678" i="3" s="1"/>
  <c r="K674" i="3"/>
  <c r="L674" i="3" s="1"/>
  <c r="K670" i="3"/>
  <c r="L670" i="3" s="1"/>
  <c r="K666" i="3"/>
  <c r="L666" i="3" s="1"/>
  <c r="K662" i="3"/>
  <c r="L662" i="3" s="1"/>
  <c r="K658" i="3"/>
  <c r="L658" i="3" s="1"/>
  <c r="K654" i="3"/>
  <c r="L654" i="3" s="1"/>
  <c r="K650" i="3"/>
  <c r="L650" i="3" s="1"/>
  <c r="K646" i="3"/>
  <c r="L646" i="3" s="1"/>
  <c r="K641" i="3"/>
  <c r="L641" i="3" s="1"/>
  <c r="K633" i="3"/>
  <c r="L633" i="3" s="1"/>
  <c r="K625" i="3"/>
  <c r="L625" i="3" s="1"/>
  <c r="K617" i="3"/>
  <c r="L617" i="3" s="1"/>
  <c r="K609" i="3"/>
  <c r="L609" i="3" s="1"/>
  <c r="K601" i="3"/>
  <c r="L601" i="3" s="1"/>
  <c r="K593" i="3"/>
  <c r="L593" i="3" s="1"/>
  <c r="K585" i="3"/>
  <c r="L585" i="3" s="1"/>
  <c r="K577" i="3"/>
  <c r="L577" i="3" s="1"/>
  <c r="K569" i="3"/>
  <c r="L569" i="3" s="1"/>
  <c r="K561" i="3"/>
  <c r="L561" i="3" s="1"/>
  <c r="K553" i="3"/>
  <c r="L553" i="3" s="1"/>
  <c r="K545" i="3"/>
  <c r="L545" i="3" s="1"/>
  <c r="K537" i="3"/>
  <c r="L537" i="3" s="1"/>
  <c r="K529" i="3"/>
  <c r="L529" i="3" s="1"/>
  <c r="K521" i="3"/>
  <c r="L521" i="3" s="1"/>
  <c r="K513" i="3"/>
  <c r="L513" i="3" s="1"/>
  <c r="K505" i="3"/>
  <c r="L505" i="3" s="1"/>
  <c r="K497" i="3"/>
  <c r="L497" i="3" s="1"/>
  <c r="K489" i="3"/>
  <c r="L489" i="3" s="1"/>
  <c r="K481" i="3"/>
  <c r="L481" i="3" s="1"/>
  <c r="K473" i="3"/>
  <c r="L473" i="3" s="1"/>
  <c r="K465" i="3"/>
  <c r="L465" i="3" s="1"/>
  <c r="K457" i="3"/>
  <c r="L457" i="3" s="1"/>
  <c r="K449" i="3"/>
  <c r="L449" i="3" s="1"/>
  <c r="K441" i="3"/>
  <c r="L441" i="3" s="1"/>
  <c r="K433" i="3"/>
  <c r="L433" i="3" s="1"/>
  <c r="K425" i="3"/>
  <c r="L425" i="3" s="1"/>
  <c r="K417" i="3"/>
  <c r="L417" i="3" s="1"/>
  <c r="K409" i="3"/>
  <c r="L409" i="3" s="1"/>
  <c r="K401" i="3"/>
  <c r="L401" i="3" s="1"/>
  <c r="K393" i="3"/>
  <c r="L393" i="3" s="1"/>
  <c r="K385" i="3"/>
  <c r="L385" i="3" s="1"/>
  <c r="K377" i="3"/>
  <c r="L377" i="3" s="1"/>
  <c r="K361" i="3"/>
  <c r="L361" i="3" s="1"/>
  <c r="K353" i="3"/>
  <c r="L353" i="3" s="1"/>
  <c r="K345" i="3"/>
  <c r="L345" i="3" s="1"/>
  <c r="K337" i="3"/>
  <c r="L337" i="3" s="1"/>
  <c r="K329" i="3"/>
  <c r="L329" i="3" s="1"/>
  <c r="K321" i="3"/>
  <c r="L321" i="3" s="1"/>
  <c r="K313" i="3"/>
  <c r="L313" i="3" s="1"/>
  <c r="K305" i="3"/>
  <c r="L305" i="3" s="1"/>
  <c r="K289" i="3"/>
  <c r="L289" i="3" s="1"/>
  <c r="K281" i="3"/>
  <c r="L281" i="3" s="1"/>
  <c r="K265" i="3"/>
  <c r="L265" i="3" s="1"/>
  <c r="K257" i="3"/>
  <c r="L257" i="3" s="1"/>
  <c r="K241" i="3"/>
  <c r="L241" i="3" s="1"/>
  <c r="K233" i="3"/>
  <c r="L233" i="3" s="1"/>
  <c r="K225" i="3"/>
  <c r="L225" i="3" s="1"/>
  <c r="K217" i="3"/>
  <c r="L217" i="3" s="1"/>
  <c r="K209" i="3"/>
  <c r="L209" i="3" s="1"/>
  <c r="K201" i="3"/>
  <c r="L201" i="3" s="1"/>
  <c r="K193" i="3"/>
  <c r="L193" i="3" s="1"/>
  <c r="K185" i="3"/>
  <c r="L185" i="3" s="1"/>
  <c r="K177" i="3"/>
  <c r="L177" i="3" s="1"/>
  <c r="K169" i="3"/>
  <c r="L169" i="3" s="1"/>
  <c r="K161" i="3"/>
  <c r="L161" i="3" s="1"/>
  <c r="K153" i="3"/>
  <c r="L153" i="3" s="1"/>
  <c r="K145" i="3"/>
  <c r="L145" i="3" s="1"/>
  <c r="K137" i="3"/>
  <c r="L137" i="3" s="1"/>
  <c r="K129" i="3"/>
  <c r="L129" i="3" s="1"/>
  <c r="K121" i="3"/>
  <c r="L121" i="3" s="1"/>
  <c r="K113" i="3"/>
  <c r="L113" i="3" s="1"/>
  <c r="K105" i="3"/>
  <c r="L105" i="3" s="1"/>
  <c r="K97" i="3"/>
  <c r="L97" i="3" s="1"/>
  <c r="K89" i="3"/>
  <c r="L89" i="3" s="1"/>
  <c r="K81" i="3"/>
  <c r="L81" i="3" s="1"/>
  <c r="K65" i="3"/>
  <c r="L65" i="3" s="1"/>
  <c r="K57" i="3"/>
  <c r="L57" i="3" s="1"/>
  <c r="K49" i="3"/>
  <c r="L49" i="3" s="1"/>
  <c r="K41" i="3"/>
  <c r="L41" i="3" s="1"/>
  <c r="K33" i="3"/>
  <c r="L33" i="3" s="1"/>
  <c r="K25" i="3"/>
  <c r="L25" i="3" s="1"/>
  <c r="K17" i="3"/>
  <c r="L17" i="3" s="1"/>
  <c r="K628" i="3"/>
  <c r="L628" i="3" s="1"/>
  <c r="K604" i="3"/>
  <c r="L604" i="3" s="1"/>
  <c r="K580" i="3"/>
  <c r="L580" i="3" s="1"/>
  <c r="K548" i="3"/>
  <c r="L548" i="3" s="1"/>
  <c r="K516" i="3"/>
  <c r="L516" i="3" s="1"/>
  <c r="K492" i="3"/>
  <c r="L492" i="3" s="1"/>
  <c r="K468" i="3"/>
  <c r="L468" i="3" s="1"/>
  <c r="K444" i="3"/>
  <c r="L444" i="3" s="1"/>
  <c r="K428" i="3"/>
  <c r="L428" i="3" s="1"/>
  <c r="K404" i="3"/>
  <c r="L404" i="3" s="1"/>
  <c r="K380" i="3"/>
  <c r="L380" i="3" s="1"/>
  <c r="K356" i="3"/>
  <c r="L356" i="3" s="1"/>
  <c r="K332" i="3"/>
  <c r="L332" i="3" s="1"/>
  <c r="K308" i="3"/>
  <c r="L308" i="3" s="1"/>
  <c r="K284" i="3"/>
  <c r="L284" i="3" s="1"/>
  <c r="K260" i="3"/>
  <c r="L260" i="3" s="1"/>
  <c r="K236" i="3"/>
  <c r="L236" i="3" s="1"/>
  <c r="K204" i="3"/>
  <c r="L204" i="3" s="1"/>
  <c r="K188" i="3"/>
  <c r="L188" i="3" s="1"/>
  <c r="K156" i="3"/>
  <c r="L156" i="3" s="1"/>
  <c r="K132" i="3"/>
  <c r="L132" i="3" s="1"/>
  <c r="K116" i="3"/>
  <c r="L116" i="3" s="1"/>
  <c r="K100" i="3"/>
  <c r="L100" i="3" s="1"/>
  <c r="K84" i="3"/>
  <c r="L84" i="3" s="1"/>
  <c r="K12" i="3"/>
  <c r="L12" i="3" s="1"/>
  <c r="K574" i="3"/>
  <c r="L574" i="3" s="1"/>
  <c r="K526" i="3"/>
  <c r="L526" i="3" s="1"/>
  <c r="K518" i="3"/>
  <c r="L518" i="3" s="1"/>
  <c r="K632" i="3"/>
  <c r="L632" i="3" s="1"/>
  <c r="K624" i="3"/>
  <c r="L624" i="3" s="1"/>
  <c r="K616" i="3"/>
  <c r="L616" i="3" s="1"/>
  <c r="K608" i="3"/>
  <c r="L608" i="3" s="1"/>
  <c r="K600" i="3"/>
  <c r="L600" i="3" s="1"/>
  <c r="K584" i="3"/>
  <c r="L584" i="3" s="1"/>
  <c r="K576" i="3"/>
  <c r="L576" i="3" s="1"/>
  <c r="K568" i="3"/>
  <c r="L568" i="3" s="1"/>
  <c r="K560" i="3"/>
  <c r="L560" i="3" s="1"/>
  <c r="K552" i="3"/>
  <c r="L552" i="3" s="1"/>
  <c r="K544" i="3"/>
  <c r="L544" i="3" s="1"/>
  <c r="K528" i="3"/>
  <c r="L528" i="3" s="1"/>
  <c r="K512" i="3"/>
  <c r="L512" i="3" s="1"/>
  <c r="K504" i="3"/>
  <c r="L504" i="3" s="1"/>
  <c r="K496" i="3"/>
  <c r="L496" i="3" s="1"/>
  <c r="K488" i="3"/>
  <c r="L488" i="3" s="1"/>
  <c r="K480" i="3"/>
  <c r="L480" i="3" s="1"/>
  <c r="K472" i="3"/>
  <c r="L472" i="3" s="1"/>
  <c r="K464" i="3"/>
  <c r="L464" i="3" s="1"/>
  <c r="K456" i="3"/>
  <c r="L456" i="3" s="1"/>
  <c r="K448" i="3"/>
  <c r="L448" i="3" s="1"/>
  <c r="K440" i="3"/>
  <c r="L440" i="3" s="1"/>
  <c r="K432" i="3"/>
  <c r="L432" i="3" s="1"/>
  <c r="K416" i="3"/>
  <c r="L416" i="3" s="1"/>
  <c r="K400" i="3"/>
  <c r="L400" i="3" s="1"/>
  <c r="K392" i="3"/>
  <c r="L392" i="3" s="1"/>
  <c r="K384" i="3"/>
  <c r="L384" i="3" s="1"/>
  <c r="K376" i="3"/>
  <c r="L376" i="3" s="1"/>
  <c r="K368" i="3"/>
  <c r="L368" i="3" s="1"/>
  <c r="K360" i="3"/>
  <c r="L360" i="3" s="1"/>
  <c r="K352" i="3"/>
  <c r="L352" i="3" s="1"/>
  <c r="K344" i="3"/>
  <c r="L344" i="3" s="1"/>
  <c r="K336" i="3"/>
  <c r="L336" i="3" s="1"/>
  <c r="K328" i="3"/>
  <c r="L328" i="3" s="1"/>
  <c r="K320" i="3"/>
  <c r="L320" i="3" s="1"/>
  <c r="K312" i="3"/>
  <c r="L312" i="3" s="1"/>
  <c r="K304" i="3"/>
  <c r="L304" i="3" s="1"/>
  <c r="K296" i="3"/>
  <c r="L296" i="3" s="1"/>
  <c r="K288" i="3"/>
  <c r="L288" i="3" s="1"/>
  <c r="K280" i="3"/>
  <c r="L280" i="3" s="1"/>
  <c r="K264" i="3"/>
  <c r="L264" i="3" s="1"/>
  <c r="K256" i="3"/>
  <c r="L256" i="3" s="1"/>
  <c r="K248" i="3"/>
  <c r="L248" i="3" s="1"/>
  <c r="K232" i="3"/>
  <c r="L232" i="3" s="1"/>
  <c r="K224" i="3"/>
  <c r="L224" i="3" s="1"/>
  <c r="K216" i="3"/>
  <c r="L216" i="3" s="1"/>
  <c r="K200" i="3"/>
  <c r="L200" i="3" s="1"/>
  <c r="K192" i="3"/>
  <c r="L192" i="3" s="1"/>
  <c r="K184" i="3"/>
  <c r="L184" i="3" s="1"/>
  <c r="K176" i="3"/>
  <c r="L176" i="3" s="1"/>
  <c r="K168" i="3"/>
  <c r="L168" i="3" s="1"/>
  <c r="K160" i="3"/>
  <c r="L160" i="3" s="1"/>
  <c r="K152" i="3"/>
  <c r="L152" i="3" s="1"/>
  <c r="K144" i="3"/>
  <c r="L144" i="3" s="1"/>
  <c r="K136" i="3"/>
  <c r="L136" i="3" s="1"/>
  <c r="K128" i="3"/>
  <c r="L128" i="3" s="1"/>
  <c r="K120" i="3"/>
  <c r="L120" i="3" s="1"/>
  <c r="K112" i="3"/>
  <c r="L112" i="3" s="1"/>
  <c r="K104" i="3"/>
  <c r="L104" i="3" s="1"/>
  <c r="K96" i="3"/>
  <c r="L96" i="3" s="1"/>
  <c r="K88" i="3"/>
  <c r="L88" i="3" s="1"/>
  <c r="K80" i="3"/>
  <c r="L80" i="3" s="1"/>
  <c r="K72" i="3"/>
  <c r="L72" i="3" s="1"/>
  <c r="K64" i="3"/>
  <c r="L64" i="3" s="1"/>
  <c r="K56" i="3"/>
  <c r="L56" i="3" s="1"/>
  <c r="K48" i="3"/>
  <c r="L48" i="3" s="1"/>
  <c r="K40" i="3"/>
  <c r="L40" i="3" s="1"/>
  <c r="K32" i="3"/>
  <c r="L32" i="3" s="1"/>
  <c r="K24" i="3"/>
  <c r="L24" i="3" s="1"/>
  <c r="K16" i="3"/>
  <c r="L16" i="3" s="1"/>
  <c r="K8" i="3"/>
  <c r="L8" i="3" s="1"/>
  <c r="K293" i="3"/>
  <c r="L293" i="3" s="1"/>
  <c r="K269" i="3"/>
  <c r="L269" i="3" s="1"/>
  <c r="K253" i="3"/>
  <c r="L253" i="3" s="1"/>
  <c r="K237" i="3"/>
  <c r="L237" i="3" s="1"/>
  <c r="K221" i="3"/>
  <c r="L221" i="3" s="1"/>
  <c r="K205" i="3"/>
  <c r="L205" i="3" s="1"/>
  <c r="K189" i="3"/>
  <c r="L189" i="3" s="1"/>
  <c r="K173" i="3"/>
  <c r="L173" i="3" s="1"/>
  <c r="K157" i="3"/>
  <c r="L157" i="3" s="1"/>
  <c r="K141" i="3"/>
  <c r="L141" i="3" s="1"/>
  <c r="K125" i="3"/>
  <c r="L125" i="3" s="1"/>
  <c r="K109" i="3"/>
  <c r="L109" i="3" s="1"/>
  <c r="K93" i="3"/>
  <c r="L93" i="3" s="1"/>
  <c r="K61" i="3"/>
  <c r="L61" i="3" s="1"/>
  <c r="K540" i="3"/>
  <c r="L540" i="3" s="1"/>
  <c r="K533" i="3"/>
  <c r="L533" i="3" s="1"/>
  <c r="K525" i="3"/>
  <c r="L525" i="3" s="1"/>
  <c r="K509" i="3"/>
  <c r="L509" i="3" s="1"/>
  <c r="K461" i="3"/>
  <c r="L461" i="3" s="1"/>
  <c r="K421" i="3"/>
  <c r="L421" i="3" s="1"/>
  <c r="K365" i="3"/>
  <c r="L365" i="3" s="1"/>
  <c r="K737" i="3"/>
  <c r="L737" i="3" s="1"/>
  <c r="K733" i="3"/>
  <c r="L733" i="3" s="1"/>
  <c r="K729" i="3"/>
  <c r="L729" i="3" s="1"/>
  <c r="K725" i="3"/>
  <c r="L725" i="3" s="1"/>
  <c r="K721" i="3"/>
  <c r="L721" i="3" s="1"/>
  <c r="K717" i="3"/>
  <c r="L717" i="3" s="1"/>
  <c r="K713" i="3"/>
  <c r="L713" i="3" s="1"/>
  <c r="K709" i="3"/>
  <c r="L709" i="3" s="1"/>
  <c r="K705" i="3"/>
  <c r="L705" i="3" s="1"/>
  <c r="K701" i="3"/>
  <c r="L701" i="3" s="1"/>
  <c r="K697" i="3"/>
  <c r="L697" i="3" s="1"/>
  <c r="K693" i="3"/>
  <c r="L693" i="3" s="1"/>
  <c r="K689" i="3"/>
  <c r="L689" i="3" s="1"/>
  <c r="K685" i="3"/>
  <c r="L685" i="3" s="1"/>
  <c r="K681" i="3"/>
  <c r="L681" i="3" s="1"/>
  <c r="K677" i="3"/>
  <c r="L677" i="3" s="1"/>
  <c r="K673" i="3"/>
  <c r="L673" i="3" s="1"/>
  <c r="K669" i="3"/>
  <c r="L669" i="3" s="1"/>
  <c r="K665" i="3"/>
  <c r="L665" i="3" s="1"/>
  <c r="K661" i="3"/>
  <c r="L661" i="3" s="1"/>
  <c r="K657" i="3"/>
  <c r="L657" i="3" s="1"/>
  <c r="K653" i="3"/>
  <c r="L653" i="3" s="1"/>
  <c r="K649" i="3"/>
  <c r="L649" i="3" s="1"/>
  <c r="K645" i="3"/>
  <c r="L645" i="3" s="1"/>
  <c r="K639" i="3"/>
  <c r="L639" i="3" s="1"/>
  <c r="K631" i="3"/>
  <c r="L631" i="3" s="1"/>
  <c r="K623" i="3"/>
  <c r="L623" i="3" s="1"/>
  <c r="K607" i="3"/>
  <c r="L607" i="3" s="1"/>
  <c r="K599" i="3"/>
  <c r="L599" i="3" s="1"/>
  <c r="K591" i="3"/>
  <c r="L591" i="3" s="1"/>
  <c r="K583" i="3"/>
  <c r="L583" i="3" s="1"/>
  <c r="K575" i="3"/>
  <c r="L575" i="3" s="1"/>
  <c r="K567" i="3"/>
  <c r="L567" i="3" s="1"/>
  <c r="K559" i="3"/>
  <c r="L559" i="3" s="1"/>
  <c r="K551" i="3"/>
  <c r="L551" i="3" s="1"/>
  <c r="K543" i="3"/>
  <c r="L543" i="3" s="1"/>
  <c r="K535" i="3"/>
  <c r="L535" i="3" s="1"/>
  <c r="K519" i="3"/>
  <c r="L519" i="3" s="1"/>
  <c r="K511" i="3"/>
  <c r="L511" i="3" s="1"/>
  <c r="K503" i="3"/>
  <c r="L503" i="3" s="1"/>
  <c r="K495" i="3"/>
  <c r="L495" i="3" s="1"/>
  <c r="K487" i="3"/>
  <c r="L487" i="3" s="1"/>
  <c r="K479" i="3"/>
  <c r="L479" i="3" s="1"/>
  <c r="K471" i="3"/>
  <c r="L471" i="3" s="1"/>
  <c r="K463" i="3"/>
  <c r="L463" i="3" s="1"/>
  <c r="K455" i="3"/>
  <c r="L455" i="3" s="1"/>
  <c r="K439" i="3"/>
  <c r="L439" i="3" s="1"/>
  <c r="K431" i="3"/>
  <c r="L431" i="3" s="1"/>
  <c r="K423" i="3"/>
  <c r="L423" i="3" s="1"/>
  <c r="K415" i="3"/>
  <c r="L415" i="3" s="1"/>
  <c r="K407" i="3"/>
  <c r="L407" i="3" s="1"/>
  <c r="K399" i="3"/>
  <c r="L399" i="3" s="1"/>
  <c r="K391" i="3"/>
  <c r="L391" i="3" s="1"/>
  <c r="K383" i="3"/>
  <c r="L383" i="3" s="1"/>
  <c r="K375" i="3"/>
  <c r="L375" i="3" s="1"/>
  <c r="K367" i="3"/>
  <c r="L367" i="3" s="1"/>
  <c r="K359" i="3"/>
  <c r="L359" i="3" s="1"/>
  <c r="K351" i="3"/>
  <c r="L351" i="3" s="1"/>
  <c r="K343" i="3"/>
  <c r="L343" i="3" s="1"/>
  <c r="K335" i="3"/>
  <c r="L335" i="3" s="1"/>
  <c r="K319" i="3"/>
  <c r="L319" i="3" s="1"/>
  <c r="K311" i="3"/>
  <c r="L311" i="3" s="1"/>
  <c r="K303" i="3"/>
  <c r="L303" i="3" s="1"/>
  <c r="K295" i="3"/>
  <c r="L295" i="3" s="1"/>
  <c r="K287" i="3"/>
  <c r="L287" i="3" s="1"/>
  <c r="K279" i="3"/>
  <c r="L279" i="3" s="1"/>
  <c r="K263" i="3"/>
  <c r="L263" i="3" s="1"/>
  <c r="K255" i="3"/>
  <c r="L255" i="3" s="1"/>
  <c r="K247" i="3"/>
  <c r="L247" i="3" s="1"/>
  <c r="K239" i="3"/>
  <c r="L239" i="3" s="1"/>
  <c r="K231" i="3"/>
  <c r="L231" i="3" s="1"/>
  <c r="K223" i="3"/>
  <c r="L223" i="3" s="1"/>
  <c r="K215" i="3"/>
  <c r="L215" i="3" s="1"/>
  <c r="K207" i="3"/>
  <c r="L207" i="3" s="1"/>
  <c r="K199" i="3"/>
  <c r="L199" i="3" s="1"/>
  <c r="K191" i="3"/>
  <c r="L191" i="3" s="1"/>
  <c r="K183" i="3"/>
  <c r="L183" i="3" s="1"/>
  <c r="K175" i="3"/>
  <c r="L175" i="3" s="1"/>
  <c r="K167" i="3"/>
  <c r="L167" i="3" s="1"/>
  <c r="K159" i="3"/>
  <c r="L159" i="3" s="1"/>
  <c r="K151" i="3"/>
  <c r="L151" i="3" s="1"/>
  <c r="K143" i="3"/>
  <c r="L143" i="3" s="1"/>
  <c r="K135" i="3"/>
  <c r="L135" i="3" s="1"/>
  <c r="K127" i="3"/>
  <c r="L127" i="3" s="1"/>
  <c r="K119" i="3"/>
  <c r="L119" i="3" s="1"/>
  <c r="K111" i="3"/>
  <c r="L111" i="3" s="1"/>
  <c r="K103" i="3"/>
  <c r="L103" i="3" s="1"/>
  <c r="C40" i="5"/>
  <c r="K95" i="3"/>
  <c r="L95" i="3" s="1"/>
  <c r="K87" i="3"/>
  <c r="L87" i="3" s="1"/>
  <c r="K79" i="3"/>
  <c r="L79" i="3" s="1"/>
  <c r="K71" i="3"/>
  <c r="L71" i="3" s="1"/>
  <c r="K63" i="3"/>
  <c r="L63" i="3" s="1"/>
  <c r="K55" i="3"/>
  <c r="L55" i="3" s="1"/>
  <c r="K47" i="3"/>
  <c r="L47" i="3" s="1"/>
  <c r="K39" i="3"/>
  <c r="L39" i="3" s="1"/>
  <c r="K31" i="3"/>
  <c r="L31" i="3" s="1"/>
  <c r="K23" i="3"/>
  <c r="L23" i="3" s="1"/>
  <c r="K15" i="3"/>
  <c r="L15" i="3" s="1"/>
  <c r="K7" i="3"/>
  <c r="L7" i="3" s="1"/>
  <c r="K294" i="3"/>
  <c r="L294" i="3" s="1"/>
  <c r="K286" i="3"/>
  <c r="L286" i="3" s="1"/>
  <c r="K278" i="3"/>
  <c r="L278" i="3" s="1"/>
  <c r="K270" i="3"/>
  <c r="L270" i="3" s="1"/>
  <c r="K262" i="3"/>
  <c r="L262" i="3" s="1"/>
  <c r="K254" i="3"/>
  <c r="L254" i="3" s="1"/>
  <c r="K246" i="3"/>
  <c r="L246" i="3" s="1"/>
  <c r="K238" i="3"/>
  <c r="L238" i="3" s="1"/>
  <c r="K230" i="3"/>
  <c r="L230" i="3" s="1"/>
  <c r="K222" i="3"/>
  <c r="L222" i="3" s="1"/>
  <c r="K214" i="3"/>
  <c r="L214" i="3" s="1"/>
  <c r="K206" i="3"/>
  <c r="L206" i="3" s="1"/>
  <c r="K198" i="3"/>
  <c r="L198" i="3" s="1"/>
  <c r="K190" i="3"/>
  <c r="L190" i="3" s="1"/>
  <c r="K182" i="3"/>
  <c r="L182" i="3" s="1"/>
  <c r="K174" i="3"/>
  <c r="L174" i="3" s="1"/>
  <c r="K166" i="3"/>
  <c r="L166" i="3" s="1"/>
  <c r="K158" i="3"/>
  <c r="L158" i="3" s="1"/>
  <c r="K150" i="3"/>
  <c r="L150" i="3" s="1"/>
  <c r="K142" i="3"/>
  <c r="L142" i="3" s="1"/>
  <c r="K134" i="3"/>
  <c r="L134" i="3" s="1"/>
  <c r="K126" i="3"/>
  <c r="L126" i="3" s="1"/>
  <c r="K118" i="3"/>
  <c r="L118" i="3" s="1"/>
  <c r="K110" i="3"/>
  <c r="L110" i="3" s="1"/>
  <c r="K102" i="3"/>
  <c r="L102" i="3" s="1"/>
  <c r="K94" i="3"/>
  <c r="L94" i="3" s="1"/>
  <c r="K86" i="3"/>
  <c r="L86" i="3" s="1"/>
  <c r="K78" i="3"/>
  <c r="L78" i="3" s="1"/>
  <c r="K70" i="3"/>
  <c r="L70" i="3" s="1"/>
  <c r="K62" i="3"/>
  <c r="L62" i="3" s="1"/>
  <c r="K54" i="3"/>
  <c r="L54" i="3" s="1"/>
  <c r="K46" i="3"/>
  <c r="L46" i="3" s="1"/>
  <c r="K38" i="3"/>
  <c r="L38" i="3" s="1"/>
  <c r="K30" i="3"/>
  <c r="L30" i="3" s="1"/>
  <c r="K22" i="3"/>
  <c r="L22" i="3" s="1"/>
  <c r="K14" i="3"/>
  <c r="L14" i="3" s="1"/>
  <c r="C46" i="5"/>
  <c r="C47" i="5"/>
  <c r="C35" i="5"/>
  <c r="C16" i="1"/>
  <c r="C15" i="5"/>
  <c r="C30" i="5"/>
  <c r="C37" i="1"/>
  <c r="C40" i="1"/>
  <c r="C42" i="1"/>
  <c r="C42" i="5"/>
  <c r="C58" i="1"/>
  <c r="C33" i="1"/>
  <c r="C31" i="5"/>
  <c r="C44" i="5"/>
  <c r="C45" i="1"/>
  <c r="C15" i="1"/>
  <c r="C46" i="1"/>
  <c r="C54" i="5"/>
  <c r="C47" i="1"/>
  <c r="C56" i="1"/>
  <c r="C26" i="5"/>
  <c r="C28" i="1"/>
  <c r="C44" i="1"/>
  <c r="C25" i="1"/>
  <c r="C32" i="1"/>
  <c r="C23" i="5"/>
  <c r="C43" i="5"/>
  <c r="C45" i="5"/>
  <c r="C56" i="5"/>
  <c r="C14" i="5"/>
  <c r="C51" i="1" l="1"/>
  <c r="C49" i="5"/>
  <c r="C50" i="5" s="1"/>
  <c r="C17" i="1"/>
  <c r="C1959" i="10"/>
  <c r="C52" i="1" l="1"/>
  <c r="F43" i="5"/>
  <c r="F45" i="1"/>
  <c r="D71" i="5" l="1"/>
  <c r="C71" i="5"/>
  <c r="B71" i="5"/>
  <c r="D70" i="5"/>
  <c r="C70" i="5"/>
  <c r="B70" i="5"/>
  <c r="D69" i="5"/>
  <c r="C69" i="5"/>
  <c r="B69" i="5"/>
  <c r="D68" i="5"/>
  <c r="C68" i="5"/>
  <c r="B68" i="5"/>
  <c r="D67" i="5"/>
  <c r="C67" i="5"/>
  <c r="B67" i="5"/>
  <c r="D66" i="5"/>
  <c r="C66" i="5"/>
  <c r="B66" i="5"/>
  <c r="D65" i="5"/>
  <c r="C65" i="5"/>
  <c r="B65" i="5"/>
  <c r="D64" i="5"/>
  <c r="C64" i="5"/>
  <c r="B64" i="5"/>
  <c r="F30" i="5"/>
  <c r="B69" i="1"/>
  <c r="B67" i="1"/>
  <c r="B68" i="1"/>
  <c r="B70" i="1"/>
  <c r="B71" i="1"/>
  <c r="B72" i="1"/>
  <c r="B73" i="1"/>
  <c r="B66" i="1"/>
  <c r="D67" i="1"/>
  <c r="D68" i="1"/>
  <c r="D69" i="1"/>
  <c r="D70" i="1"/>
  <c r="D71" i="1"/>
  <c r="D72" i="1"/>
  <c r="D73" i="1"/>
  <c r="D66" i="1"/>
  <c r="C60" i="5" l="1"/>
  <c r="C60" i="1"/>
  <c r="F32" i="1"/>
  <c r="G31" i="1"/>
  <c r="G30" i="1"/>
  <c r="C62" i="1" l="1"/>
  <c r="I43" i="1"/>
  <c r="I44" i="1"/>
  <c r="I42" i="1"/>
  <c r="I37" i="1"/>
  <c r="I35" i="1"/>
  <c r="I40" i="1"/>
  <c r="I36" i="1"/>
  <c r="I38" i="1"/>
  <c r="I39" i="1"/>
  <c r="I41" i="1"/>
  <c r="H45" i="1"/>
  <c r="I4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<sst xmlns="http://schemas.openxmlformats.org/spreadsheetml/2006/main" count="847" uniqueCount="478">
  <si>
    <t>Ledger</t>
  </si>
  <si>
    <t>Do not include overhead for your residence where you have a home office. See other tab to input home-office expenses.</t>
  </si>
  <si>
    <t>Date</t>
  </si>
  <si>
    <t>Description</t>
  </si>
  <si>
    <t>Currency</t>
  </si>
  <si>
    <t>Category (choose from drop-down menu)</t>
  </si>
  <si>
    <t>USD</t>
  </si>
  <si>
    <t>NIS</t>
  </si>
  <si>
    <t>www.HuberTaxCPA.com</t>
  </si>
  <si>
    <t>yosefa@hubertaxcpa.com</t>
  </si>
  <si>
    <t>Self Employment Income for</t>
  </si>
  <si>
    <t>Principal Business or Profession:</t>
  </si>
  <si>
    <r>
      <t>Business name</t>
    </r>
    <r>
      <rPr>
        <sz val="11"/>
        <color theme="1"/>
        <rFont val="Calibri"/>
        <family val="2"/>
      </rPr>
      <t>, if not your name</t>
    </r>
  </si>
  <si>
    <t>Principal Business Activity Code:</t>
  </si>
  <si>
    <r>
      <t>Business address</t>
    </r>
    <r>
      <rPr>
        <sz val="11"/>
        <color theme="1"/>
        <rFont val="Calibri"/>
        <family val="2"/>
      </rPr>
      <t>, if not your home address:</t>
    </r>
  </si>
  <si>
    <t>Date business opened or closed:</t>
  </si>
  <si>
    <t>Did you pay any individual contractor over $600 for business services or rent?</t>
  </si>
  <si>
    <t>If yes, did you or will you file all required forms 1099s or 1042s?</t>
  </si>
  <si>
    <t>Category:</t>
  </si>
  <si>
    <t>Amount USD</t>
  </si>
  <si>
    <t>Home office Expenses</t>
  </si>
  <si>
    <t>Gross receipts or sales (INCOME):</t>
  </si>
  <si>
    <t>Do you have a dedicated work space in your home segregated from the rest of your living area?</t>
  </si>
  <si>
    <t>Expenses:</t>
  </si>
  <si>
    <t>Is this home work space on a regular basis as the principal place of your business?</t>
  </si>
  <si>
    <t>Income</t>
  </si>
  <si>
    <t>Inventory Purchases</t>
  </si>
  <si>
    <t>Inventory Materials and supplies</t>
  </si>
  <si>
    <t>Other costs of inventory</t>
  </si>
  <si>
    <t>Equipment (long term)</t>
  </si>
  <si>
    <t>Advertising</t>
  </si>
  <si>
    <t>Do you use this space exclusively for conducting business and not for personal or family use.</t>
  </si>
  <si>
    <t>Car Expenses*</t>
  </si>
  <si>
    <t>16a</t>
  </si>
  <si>
    <t>Commissions &amp; Fees</t>
  </si>
  <si>
    <t>16b</t>
  </si>
  <si>
    <t>Contract Labor**</t>
  </si>
  <si>
    <t>Insurance</t>
  </si>
  <si>
    <t>Sq. Meters</t>
  </si>
  <si>
    <t>Sq. Feet</t>
  </si>
  <si>
    <t>Interest (mortgage)</t>
  </si>
  <si>
    <t>Area of your home work space:</t>
  </si>
  <si>
    <t>20a</t>
  </si>
  <si>
    <t>Interest (other)</t>
  </si>
  <si>
    <t>Total area of your residence:</t>
  </si>
  <si>
    <t>20b</t>
  </si>
  <si>
    <t>Legal &amp; Professional services</t>
  </si>
  <si>
    <t xml:space="preserve"> of your home.</t>
  </si>
  <si>
    <t>Office Expense</t>
  </si>
  <si>
    <t>TOTAL, ANNUAL home expenses in original currency</t>
  </si>
  <si>
    <t>Rent or Lease – Vehicles, machinery, equipment</t>
  </si>
  <si>
    <t>Rent or Lease - Other business property</t>
  </si>
  <si>
    <t>Mortgage Interest</t>
  </si>
  <si>
    <t>24a</t>
  </si>
  <si>
    <t>Repairs &amp; Maintenance</t>
  </si>
  <si>
    <t>Real estate Taxes (Arnona)</t>
  </si>
  <si>
    <t>24b</t>
  </si>
  <si>
    <t>Supplies</t>
  </si>
  <si>
    <t>Rent</t>
  </si>
  <si>
    <t>Taxes &amp; licenses (NOT income tax)</t>
  </si>
  <si>
    <t>27a</t>
  </si>
  <si>
    <t>Travel</t>
  </si>
  <si>
    <t>Utilities</t>
  </si>
  <si>
    <t>Business Meals</t>
  </si>
  <si>
    <t>Other - HOA (Vaad Habayit)</t>
  </si>
  <si>
    <t>Utilities (NOT for home office)</t>
  </si>
  <si>
    <t>Other - (Specify)</t>
  </si>
  <si>
    <t>Other - Communications (BUSINESS phone, internet)</t>
  </si>
  <si>
    <t>Other - Continuing Education and professional development</t>
  </si>
  <si>
    <t>Other - Website costs</t>
  </si>
  <si>
    <t>Other - Software and subscription services</t>
  </si>
  <si>
    <t>Total</t>
  </si>
  <si>
    <t>Other - Shipping, postage, delivery</t>
  </si>
  <si>
    <t>Total Expenses before home office</t>
  </si>
  <si>
    <t>Tentative Profit (or loss) before depreciation</t>
  </si>
  <si>
    <t>For retail businesses:</t>
  </si>
  <si>
    <r>
      <t xml:space="preserve">Value of </t>
    </r>
    <r>
      <rPr>
        <b/>
        <sz val="11"/>
        <color theme="1"/>
        <rFont val="Calibri"/>
        <family val="2"/>
      </rPr>
      <t>inventory</t>
    </r>
    <r>
      <rPr>
        <sz val="11"/>
        <color theme="1"/>
        <rFont val="Calibri"/>
        <family val="2"/>
      </rPr>
      <t xml:space="preserve"> January 1</t>
    </r>
  </si>
  <si>
    <t>Cost of labor (not paid to yourself)</t>
  </si>
  <si>
    <t>total value of inventory December 31</t>
  </si>
  <si>
    <t>Cost of Goods Sold</t>
  </si>
  <si>
    <t>Equipment purchased or sold during the year:</t>
  </si>
  <si>
    <t>Cost USD</t>
  </si>
  <si>
    <t>Date purchased</t>
  </si>
  <si>
    <t>Date sold</t>
  </si>
  <si>
    <t>Approximate life expectancy</t>
  </si>
  <si>
    <t>*</t>
  </si>
  <si>
    <t>Must keep milage logs and expenses records</t>
  </si>
  <si>
    <t>**</t>
  </si>
  <si>
    <t>If you pay any individual contractor over $600 total in one year, additional requirements apply, such as filing Form 1099-NEC for US citizens. This is due January 31.</t>
  </si>
  <si>
    <t>Administrative &amp; Support Services</t>
  </si>
  <si>
    <t>Waste Management &amp; Remediation Services</t>
  </si>
  <si>
    <t>Amusement, Gambling, &amp; Recreation Industries</t>
  </si>
  <si>
    <t>Construction of Buildings</t>
  </si>
  <si>
    <t>Educational Services</t>
  </si>
  <si>
    <t>Credit Intermediation &amp; Related Activities</t>
  </si>
  <si>
    <t>Insurance Agents, Brokers, &amp; Related Activities</t>
  </si>
  <si>
    <t>Ambulatory Health Care Services</t>
  </si>
  <si>
    <t>Hospitals</t>
  </si>
  <si>
    <t>Nursing &amp; Residential Care Facilities</t>
  </si>
  <si>
    <t>Manufacturing</t>
  </si>
  <si>
    <t>Chemical Manufacturing</t>
  </si>
  <si>
    <t>Food Manufacturing</t>
  </si>
  <si>
    <t>Leather &amp; Allied Product Manufacturing</t>
  </si>
  <si>
    <t>Mining</t>
  </si>
  <si>
    <t>Yes</t>
  </si>
  <si>
    <t>No</t>
  </si>
  <si>
    <t>Rental &amp; Leasing Services</t>
  </si>
  <si>
    <t>Motor Vehicle &amp; Parts Dealers</t>
  </si>
  <si>
    <t>Transportation &amp; Warehousing</t>
  </si>
  <si>
    <t>Couriers &amp; Messengers</t>
  </si>
  <si>
    <t>Merchant Wholesalers, Durable Goods</t>
  </si>
  <si>
    <t>Merchant Wholesalers, Nondurable Goods</t>
  </si>
  <si>
    <t>Personal &amp; Laundry Services</t>
  </si>
  <si>
    <t>Repair &amp; Maintenance</t>
  </si>
  <si>
    <t>Homeoweners: ORIGINAL cost of home</t>
  </si>
  <si>
    <t>Number of rooms in your home:</t>
  </si>
  <si>
    <t>Do you work from home?</t>
  </si>
  <si>
    <t>Amount NIS</t>
  </si>
  <si>
    <t>USD Exchange rate</t>
  </si>
  <si>
    <t>Exchange Rate ILS/USD</t>
  </si>
  <si>
    <t>Amount in original currency</t>
  </si>
  <si>
    <t>Principal Business or Professional Activity Code</t>
  </si>
  <si>
    <t>Category</t>
  </si>
  <si>
    <t>Rooming &amp; boarding houses, dormitories, &amp; workers' camps</t>
  </si>
  <si>
    <t>Accommodation</t>
  </si>
  <si>
    <t>RV (recreational vehicle) parks&amp; recreational camps</t>
  </si>
  <si>
    <t>Traveler accommodation(including hotels, motels, &amp; bed&amp; breakfast inns)</t>
  </si>
  <si>
    <t>Cafeterias, grill buffets, &amp;buffets</t>
  </si>
  <si>
    <t>Food Services &amp; Drinking Places</t>
  </si>
  <si>
    <t>Drinking places (alcoholic beverages)</t>
  </si>
  <si>
    <t>Full-service restaurants</t>
  </si>
  <si>
    <t>Limited-service restaurants</t>
  </si>
  <si>
    <t>Snack &amp; non-alcoholic beverage bars</t>
  </si>
  <si>
    <t>Special food services (including food service contractors &amp;caterers)</t>
  </si>
  <si>
    <t>Business service centers(including private mail centers&amp; copy shops)</t>
  </si>
  <si>
    <t>Carpet &amp; upholstery cleaning services</t>
  </si>
  <si>
    <t>Collection agencies</t>
  </si>
  <si>
    <t>Credit bureaus</t>
  </si>
  <si>
    <t>Document preparation services</t>
  </si>
  <si>
    <t>Employment services</t>
  </si>
  <si>
    <t>Exterminating &amp; pest control services</t>
  </si>
  <si>
    <t>Facilities support (management)services</t>
  </si>
  <si>
    <t>Investigation &amp; security services</t>
  </si>
  <si>
    <t>Janitorial services</t>
  </si>
  <si>
    <t>Landscaping services</t>
  </si>
  <si>
    <t>Office administrative services</t>
  </si>
  <si>
    <t>Telephone call centers(including telephone answering services &amp; telemarketing bureaus)</t>
  </si>
  <si>
    <t>Travel arrangement &amp;reservation services</t>
  </si>
  <si>
    <t>Other business support services(including repossession services, court reporting, &amp; stenotype services)</t>
  </si>
  <si>
    <t>Other services to buildings &amp;dwellings</t>
  </si>
  <si>
    <t>Other support services(including packaging &amp; labeling services, &amp; convention &amp; tradeshow organizers)</t>
  </si>
  <si>
    <t>Waste management &amp;remediation services</t>
  </si>
  <si>
    <t>Animal production (including breeding of cats and dogs)</t>
  </si>
  <si>
    <t>Agriculture, Forestry, Hunting, &amp;Fishing</t>
  </si>
  <si>
    <t>Fishing</t>
  </si>
  <si>
    <t>Forestry &amp; logging (including forest nurseries &amp; timber tracts)</t>
  </si>
  <si>
    <t>Hunting &amp; trapping</t>
  </si>
  <si>
    <t>Support activities for animal production (including farriers)</t>
  </si>
  <si>
    <t>Support Activities for Agriculture &amp;Forestry</t>
  </si>
  <si>
    <t>Support activities for crop production (including cotton ginning, soil preparation, planting, &amp; cultivating)</t>
  </si>
  <si>
    <t>Support activities for forestry</t>
  </si>
  <si>
    <t>Amusement parks &amp; arcades</t>
  </si>
  <si>
    <t>Gambling industries</t>
  </si>
  <si>
    <t>Other amusement &amp; recreation services (including golf courses, skiing facilities, marinas, fitness centers, bowling centers, skating rinks, miniature golf courses)</t>
  </si>
  <si>
    <t>Museums, historical sites, &amp;similar institutions</t>
  </si>
  <si>
    <t>Museums, Historical Sites, &amp; Similar Institutions</t>
  </si>
  <si>
    <t>Agents &amp; managers for artists, athletes, entertainers, &amp; other public figures</t>
  </si>
  <si>
    <t>Performing Arts, Spectator Sports, &amp;Related Industries</t>
  </si>
  <si>
    <t>Independent artists, writers, &amp;performers</t>
  </si>
  <si>
    <t>Performing arts companies</t>
  </si>
  <si>
    <t>Promoters of performing arts, sports, &amp; similar events</t>
  </si>
  <si>
    <t>Spectator sports (including professional sports clubs &amp;racetrack operations)</t>
  </si>
  <si>
    <t>Nonresidential building construction</t>
  </si>
  <si>
    <t>Residential building construction</t>
  </si>
  <si>
    <t>Highway, street, &amp; bridge construction</t>
  </si>
  <si>
    <t>Heavy and Civil Engineering Construction</t>
  </si>
  <si>
    <t>Land subdivision</t>
  </si>
  <si>
    <t>Utility system construction</t>
  </si>
  <si>
    <t>Other heavy &amp; civil engineering construction</t>
  </si>
  <si>
    <t>Drywall &amp; insulation contractors</t>
  </si>
  <si>
    <t>Specialty Trade Contractors</t>
  </si>
  <si>
    <t>Electrical contractors</t>
  </si>
  <si>
    <t>Finish carpentry contractors</t>
  </si>
  <si>
    <t>Flooring contractors</t>
  </si>
  <si>
    <t>Framing carpentry contractors</t>
  </si>
  <si>
    <t>Glass &amp; glazing contractors</t>
  </si>
  <si>
    <t>Masonry contractors</t>
  </si>
  <si>
    <t>Painting &amp; wall covering contractors</t>
  </si>
  <si>
    <t>Plumbing, heating &amp; air-conditioning contractors</t>
  </si>
  <si>
    <t>Poured concrete foundation &amp;structure contractors</t>
  </si>
  <si>
    <t>Roofing contractors</t>
  </si>
  <si>
    <t>Siding contractors</t>
  </si>
  <si>
    <t>Site preparation contractors</t>
  </si>
  <si>
    <t>Structural steel &amp; precast concrete construction contractors</t>
  </si>
  <si>
    <t>Tile &amp; terrazzo contractors</t>
  </si>
  <si>
    <t>Other building equipment contractors</t>
  </si>
  <si>
    <t>Other building finishing contractors</t>
  </si>
  <si>
    <t>Other foundation, structure, &amp;building exterior contractors</t>
  </si>
  <si>
    <t>All other specialty trade contractors</t>
  </si>
  <si>
    <t>Educational services (including schools, colleges, &amp;universities)</t>
  </si>
  <si>
    <t>Depository credit intermediation(including commercial banking, savings institutions, &amp; credit unions)</t>
  </si>
  <si>
    <t>Nondepository credit intermediation (including sales financing &amp; consumer lending)</t>
  </si>
  <si>
    <t>Activities related to credit intermediation (including loan brokers)</t>
  </si>
  <si>
    <t>Insurance agencies &amp;brokerages</t>
  </si>
  <si>
    <t>Other insurance related activities</t>
  </si>
  <si>
    <t>Commodity contracts intermediation</t>
  </si>
  <si>
    <t>Securities, Commodity Contracts, &amp;Other Financial Investments &amp; Related Activities</t>
  </si>
  <si>
    <t>Investment banking &amp; securities intermediation</t>
  </si>
  <si>
    <t>Securities &amp; commodity exchanges</t>
  </si>
  <si>
    <t>Other financial investment activities (including investment advice)</t>
  </si>
  <si>
    <t>Home health care services</t>
  </si>
  <si>
    <t>Medical &amp; diagnostic laboratories</t>
  </si>
  <si>
    <t>Offices of chiropractors</t>
  </si>
  <si>
    <t>Offices of dentists</t>
  </si>
  <si>
    <t>Offices of mental health practitioners (except physicians)</t>
  </si>
  <si>
    <t>Offices of optometrists</t>
  </si>
  <si>
    <t>Offices of physical, occupational &amp; speech therapists, &amp; audiologists</t>
  </si>
  <si>
    <t>Offices of physicians (except mental health specialists)</t>
  </si>
  <si>
    <t>Offices of physicians, mental health specialists</t>
  </si>
  <si>
    <t>Offices of podiatrists</t>
  </si>
  <si>
    <t>Offices of all other miscellaneous health practitioners</t>
  </si>
  <si>
    <t>Outpatient care centers</t>
  </si>
  <si>
    <t>Other ambulatory health care services (including ambulance services, blood, &amp; organ banks)</t>
  </si>
  <si>
    <t>Nursing &amp; residential care facilities</t>
  </si>
  <si>
    <t>Childcare services</t>
  </si>
  <si>
    <t>Social Assistance</t>
  </si>
  <si>
    <t>Community food &amp; housing, &amp;emergency &amp; other relief services</t>
  </si>
  <si>
    <t>Individual &amp; family services</t>
  </si>
  <si>
    <t>Vocational rehabilitation services</t>
  </si>
  <si>
    <t>Publishing industries</t>
  </si>
  <si>
    <t>Publishing Industries</t>
  </si>
  <si>
    <t>Broadcasting &amp; content providers</t>
  </si>
  <si>
    <t>Broadcasting &amp; Content Providers &amp;Telecommunications</t>
  </si>
  <si>
    <t>Telecommunications (including Wired, Wireless, Satellite, Cable&amp; Other Program Distribution, Resellers, Agents, Other Telecommunications, &amp; Internet service providers)</t>
  </si>
  <si>
    <t>Computing infrastructure providers, data processing, webhosting, &amp; related services</t>
  </si>
  <si>
    <t>Data Processing, Web Search Portals, &amp;Other Information Services</t>
  </si>
  <si>
    <t>Web search portals, libraries, archives, &amp; other info. services</t>
  </si>
  <si>
    <t>Motion picture &amp; video industries (except video rental)</t>
  </si>
  <si>
    <t>Motion Picture &amp; Sound Recording</t>
  </si>
  <si>
    <t>Sound recording industries</t>
  </si>
  <si>
    <t>Apparel manufacturing</t>
  </si>
  <si>
    <t>Beverage &amp; tobacco product manufacturing</t>
  </si>
  <si>
    <t>Computer &amp; electronic product manufacturing</t>
  </si>
  <si>
    <t>Electrical equipment, appliance,&amp; component manufacturing</t>
  </si>
  <si>
    <t>Fabricated metal product manufacturing</t>
  </si>
  <si>
    <t>Furniture &amp; related product manufacturing</t>
  </si>
  <si>
    <t>Machinery manufacturing</t>
  </si>
  <si>
    <t>Medical equipment &amp; supplies manufacturing</t>
  </si>
  <si>
    <t>Paper manufacturing</t>
  </si>
  <si>
    <t>Petroleum &amp; coal products manufacturing</t>
  </si>
  <si>
    <t>Plastics &amp; rubber products manufacturing</t>
  </si>
  <si>
    <t>Primary metal manufacturing</t>
  </si>
  <si>
    <t>Printing &amp; related support activities</t>
  </si>
  <si>
    <t>Textile mills</t>
  </si>
  <si>
    <t>Textile product mills</t>
  </si>
  <si>
    <t>Transportation equipment manufacturing</t>
  </si>
  <si>
    <t>Wood product manufacturing</t>
  </si>
  <si>
    <t>Other miscellaneous manufacturing</t>
  </si>
  <si>
    <t>Basic chemical manufacturing</t>
  </si>
  <si>
    <t>Paint, coating, &amp; adhesive manufacturing</t>
  </si>
  <si>
    <t>North American Industry Classification System (NAICS). (Continued)</t>
  </si>
  <si>
    <t>Pesticide, fertilizer, &amp; other agricultural chemical manufacturing</t>
  </si>
  <si>
    <t>Pharmaceutical &amp; medicine manufacturing</t>
  </si>
  <si>
    <t>Resin, synthetic rubber, &amp;artificial &amp; synthetic fibers &amp;filaments manufacturing</t>
  </si>
  <si>
    <t>Soap, cleaning compound, &amp;toilet preparation manufacturing</t>
  </si>
  <si>
    <t>Other chemical product &amp;preparation manufacturing</t>
  </si>
  <si>
    <t>Animal food manufacturing</t>
  </si>
  <si>
    <t>Bakeries, tortilla, &amp; dry pasta manufacturing</t>
  </si>
  <si>
    <t>Dairy product manufacturing</t>
  </si>
  <si>
    <t>Fruit &amp; vegetable preserving &amp;speciality food manufacturing</t>
  </si>
  <si>
    <t>Grain &amp; oilseed milling</t>
  </si>
  <si>
    <t>Animal slaughtering &amp;processing</t>
  </si>
  <si>
    <t>Seafood product preparation &amp;packaging</t>
  </si>
  <si>
    <t>Sugar &amp; confectionery product manufacturing</t>
  </si>
  <si>
    <t>Other food manufacturing (including coffee, tea, flavorings, &amp;seasonings)</t>
  </si>
  <si>
    <t>Footwear manufacturing (including leather, rubber, &amp; plastics)</t>
  </si>
  <si>
    <t>Leather &amp; hide tanning &amp;finishing</t>
  </si>
  <si>
    <t>Other leather &amp; allied product manufacturing</t>
  </si>
  <si>
    <t>Cement &amp; concrete product manufacturing</t>
  </si>
  <si>
    <t>Nonmetallic Mineral Product Manufacturing</t>
  </si>
  <si>
    <t>Clay product &amp; refractory manufacturing</t>
  </si>
  <si>
    <t>Glass &amp; glass product manufacturing</t>
  </si>
  <si>
    <t>Lime &amp; gypsum product manufacturing</t>
  </si>
  <si>
    <t>Other nonmetallic mineral product manufacturing</t>
  </si>
  <si>
    <t>Coal mining</t>
  </si>
  <si>
    <t>Crude petroleum extraction</t>
  </si>
  <si>
    <t>Metal ore mining</t>
  </si>
  <si>
    <t>Natural gas extraction</t>
  </si>
  <si>
    <t>Nonmetallic mineral mining &amp;quarrying</t>
  </si>
  <si>
    <t>Support activities for mining</t>
  </si>
  <si>
    <t>Barber shops</t>
  </si>
  <si>
    <t>Beauty salons</t>
  </si>
  <si>
    <t>Cemeteries &amp; crematories</t>
  </si>
  <si>
    <t>Coin-operated laundries &amp;drycleaners</t>
  </si>
  <si>
    <t>Drycleaning &amp; laundry services(except coin-operated)(including laundry &amp;drycleaning drop-off &amp; pickup sites)</t>
  </si>
  <si>
    <t>Funeral homes &amp; funeral services</t>
  </si>
  <si>
    <t>Linen &amp; uniform supply</t>
  </si>
  <si>
    <t>Nail salons</t>
  </si>
  <si>
    <t>Parking lots &amp; garages</t>
  </si>
  <si>
    <t>Pet care (except veterinary)services</t>
  </si>
  <si>
    <t>Photofinishing</t>
  </si>
  <si>
    <t>Other personal care services(including diet &amp; weight reducing centers)</t>
  </si>
  <si>
    <t>All other personal services</t>
  </si>
  <si>
    <t>Automotive body, paint, interior,&amp; glass repair</t>
  </si>
  <si>
    <t>Automotive mechanical &amp;electrical repair &amp; maintenance</t>
  </si>
  <si>
    <t>Other automotive repair &amp;maintenance (including oil change &amp; lubrication shops &amp;car washes)</t>
  </si>
  <si>
    <t>Commercial &amp; industrial machinery &amp; equipment (except automotive &amp; electronic) repair&amp; maintenance</t>
  </si>
  <si>
    <t>Electronic &amp; precision equipment repair &amp; maintenance</t>
  </si>
  <si>
    <t>Footwear &amp; leather goods repair</t>
  </si>
  <si>
    <t>Home &amp; garden equipment &amp;appliance repair &amp; maintenance</t>
  </si>
  <si>
    <t>Reupholstery &amp; furniture repair</t>
  </si>
  <si>
    <t>Other personal &amp; household goods repair &amp; maintenance</t>
  </si>
  <si>
    <t>Legal services</t>
  </si>
  <si>
    <t>Professional, Scientific, &amp;Technical Services</t>
  </si>
  <si>
    <t>Offices of certified public accountants</t>
  </si>
  <si>
    <t>Payroll services</t>
  </si>
  <si>
    <t>Tax preparation services</t>
  </si>
  <si>
    <t>Other accounting services</t>
  </si>
  <si>
    <t>Architectural services</t>
  </si>
  <si>
    <t>Architectural, Engineering, &amp; Related Services</t>
  </si>
  <si>
    <t>Building inspection services</t>
  </si>
  <si>
    <t>Drafting services</t>
  </si>
  <si>
    <t>Engineering services</t>
  </si>
  <si>
    <t>Geophysical surveying &amp;mapping services</t>
  </si>
  <si>
    <t>Landscape architecture services</t>
  </si>
  <si>
    <t>Surveying &amp; mapping (except geophysical) services</t>
  </si>
  <si>
    <t>Testing laboratories &amp; services</t>
  </si>
  <si>
    <t>Computer systems design &amp;related services</t>
  </si>
  <si>
    <t>Computer Systems Design &amp; Related Services</t>
  </si>
  <si>
    <t>Specialized design services(including interior, industrial, graphic, &amp; fashion design)</t>
  </si>
  <si>
    <t>Specialized Design Services</t>
  </si>
  <si>
    <t>Advertising, public relations, &amp;related services</t>
  </si>
  <si>
    <t>Other Professional, Scientific, &amp;Technical Services</t>
  </si>
  <si>
    <t>Management, scientific, &amp;technical consulting services</t>
  </si>
  <si>
    <t>Market research &amp; public opinion polling</t>
  </si>
  <si>
    <t>Photographic services</t>
  </si>
  <si>
    <t>Scientific research &amp;development services</t>
  </si>
  <si>
    <t>Translation &amp; interpretation services</t>
  </si>
  <si>
    <t>Veterinary services</t>
  </si>
  <si>
    <t>All other professional, scientific,&amp; technical services</t>
  </si>
  <si>
    <t>Lessors of real estate (including miniwarehouses &amp; self-storage units)</t>
  </si>
  <si>
    <t>Real Estate</t>
  </si>
  <si>
    <t>Offices of real estate agents &amp;brokers</t>
  </si>
  <si>
    <t>Offices of real estate appraisers</t>
  </si>
  <si>
    <t>Real estate property managers</t>
  </si>
  <si>
    <t>Other activities related to real estate</t>
  </si>
  <si>
    <t>Automotive equipment rental &amp;leasing</t>
  </si>
  <si>
    <t>Commercial &amp; industrial machinery &amp; equipment rental&amp; leasing</t>
  </si>
  <si>
    <t>Consumer electronics &amp;appliances rental</t>
  </si>
  <si>
    <t>Formal wear &amp; costume rental</t>
  </si>
  <si>
    <t>General rental centers</t>
  </si>
  <si>
    <t>Home health equipment rental</t>
  </si>
  <si>
    <t>Recreational goods rental</t>
  </si>
  <si>
    <t>Video tape &amp; disc rental</t>
  </si>
  <si>
    <t>Other consumer goods rental</t>
  </si>
  <si>
    <t>Religious, grantmaking, civic, professional, &amp; similar organizations</t>
  </si>
  <si>
    <t>Religious, Grantmaking, Civic, Professional, &amp; Similar Organizations</t>
  </si>
  <si>
    <t>Hardware retailers</t>
  </si>
  <si>
    <t>Building Material &amp; Garden Equipment &amp; Supplies Dealers</t>
  </si>
  <si>
    <t>Home centers</t>
  </si>
  <si>
    <t>Lawn &amp; garden equipment &amp;supplies retailers</t>
  </si>
  <si>
    <t>Paint &amp; wallpaper retailers</t>
  </si>
  <si>
    <t>Other building materials dealers</t>
  </si>
  <si>
    <t>Clothing &amp; clothing accessories retailers</t>
  </si>
  <si>
    <t>Clothing &amp; Accessories Retailers</t>
  </si>
  <si>
    <t>Jewelry retailers</t>
  </si>
  <si>
    <t>Luggage &amp; leather goods retailers</t>
  </si>
  <si>
    <t>Shoe retailers</t>
  </si>
  <si>
    <t>Electronics &amp; appliance retailers(including computers)</t>
  </si>
  <si>
    <t>Electronic &amp; Appliance Retailers</t>
  </si>
  <si>
    <t>Beer, wine, &amp; liquor retailers</t>
  </si>
  <si>
    <t>Food &amp; Beverage Retailers</t>
  </si>
  <si>
    <t>Fish &amp; seafood retailers</t>
  </si>
  <si>
    <t>Fruit &amp; vegetable retailers</t>
  </si>
  <si>
    <t>Grocery &amp; convenience retailers</t>
  </si>
  <si>
    <t>Meat retailers</t>
  </si>
  <si>
    <t>Other specialty food retailers</t>
  </si>
  <si>
    <t>Vending machine operators</t>
  </si>
  <si>
    <t>Furniture retailers</t>
  </si>
  <si>
    <t>Furniture &amp; Home Furnishings Retailers</t>
  </si>
  <si>
    <t>Home furnishings retailers</t>
  </si>
  <si>
    <t>Gasoline stations (including convenience stores with gas)</t>
  </si>
  <si>
    <t>Gasoline Stations &amp; Fuel dealers</t>
  </si>
  <si>
    <t>Fuel dealers (including heating oil &amp; liquefied petroleum)</t>
  </si>
  <si>
    <t>General merchandise retailers</t>
  </si>
  <si>
    <t>General Merchandise Retailers</t>
  </si>
  <si>
    <t>Cosmetics, beauty supplies, &amp;perfume retailers</t>
  </si>
  <si>
    <t>Health &amp; Personal Care Retailers</t>
  </si>
  <si>
    <t>Optical goods retailers</t>
  </si>
  <si>
    <t>Pharmacies &amp; drug retailers</t>
  </si>
  <si>
    <t>Other health &amp; personal care retailers</t>
  </si>
  <si>
    <t>Automotive parts, accessories,&amp; tire retailers</t>
  </si>
  <si>
    <t>Boat dealers</t>
  </si>
  <si>
    <t>Motorcycle, ATV, &amp; all other motor vehicle dealers</t>
  </si>
  <si>
    <t>New car dealers</t>
  </si>
  <si>
    <t>Recreational vehicle dealers(including motor home &amp; travel trailer dealers)</t>
  </si>
  <si>
    <t>Used car dealers</t>
  </si>
  <si>
    <t>Book retailers &amp; news dealers(including newsstands)</t>
  </si>
  <si>
    <t>Sporting Goods, Hobby, Book, Musical Instrument &amp; Miscellaneous Retailers</t>
  </si>
  <si>
    <t>Hobby, toy, &amp; game retailers</t>
  </si>
  <si>
    <t>Musical instrument &amp; supplies retailers</t>
  </si>
  <si>
    <t>Sewing, needlework, &amp; piece goods retailers</t>
  </si>
  <si>
    <t>Sporting goods retailers</t>
  </si>
  <si>
    <t>Art dealers</t>
  </si>
  <si>
    <t>Florists</t>
  </si>
  <si>
    <t>Gift, novelty, &amp; souvenir retailers</t>
  </si>
  <si>
    <t>Manufactured (mobile) home dealers</t>
  </si>
  <si>
    <t>Office supplies &amp; stationery retailers</t>
  </si>
  <si>
    <t>Pet &amp; pet supplies retailers</t>
  </si>
  <si>
    <t>Used merchandise retailers</t>
  </si>
  <si>
    <t>All other miscellaneous retailers(including tobacco, candle, &amp;trophy retailers)</t>
  </si>
  <si>
    <t>Air transportation</t>
  </si>
  <si>
    <t>Charter bus industry</t>
  </si>
  <si>
    <t>General freight trucking, local</t>
  </si>
  <si>
    <t>General freight trucking, long-distance</t>
  </si>
  <si>
    <t>Interurban &amp; rural bus transportation</t>
  </si>
  <si>
    <t>Pipeline transportation</t>
  </si>
  <si>
    <t>Rail transportation</t>
  </si>
  <si>
    <t>Scenic &amp; sightseeing transportation</t>
  </si>
  <si>
    <t>School &amp; employee bus transportation</t>
  </si>
  <si>
    <t>Specialized freight trucking(including household moving vans)</t>
  </si>
  <si>
    <t>Taxi, limousine, &amp; ridesharing service</t>
  </si>
  <si>
    <t>Urban transit systems</t>
  </si>
  <si>
    <t>Water transportation</t>
  </si>
  <si>
    <t>Other transit &amp; ground passenger transportation</t>
  </si>
  <si>
    <t>Support activities for transportation (including motor vehicle towing)</t>
  </si>
  <si>
    <t>Couriers &amp; messengers</t>
  </si>
  <si>
    <t>Warehousing &amp; storage (except leases of Mini warehouses &amp;self-storage units)</t>
  </si>
  <si>
    <t>Warehousing &amp; Storage Facilities</t>
  </si>
  <si>
    <t>Furniture &amp; home furnishing</t>
  </si>
  <si>
    <t>Hardware, &amp; plumbing &amp;heating equipment &amp; supplies</t>
  </si>
  <si>
    <t>Household appliances &amp;electrical &amp; electronic goods</t>
  </si>
  <si>
    <t>Jewelry, watch, precious stone,&amp; precious metals</t>
  </si>
  <si>
    <t>Lumber &amp; other construction materials</t>
  </si>
  <si>
    <t>Machinery, equipment, &amp;supplies</t>
  </si>
  <si>
    <t>Metal &amp; mineral (except petroleum)</t>
  </si>
  <si>
    <t>Motor vehicle &amp; motor vehicle parts &amp; supplies</t>
  </si>
  <si>
    <t>Professional &amp; commercial equipment &amp; supplies</t>
  </si>
  <si>
    <t>Recyclable materials</t>
  </si>
  <si>
    <t>Sporting &amp; recreational goods &amp;supplies</t>
  </si>
  <si>
    <t>Toy &amp; hobby goods &amp; supplies</t>
  </si>
  <si>
    <t>Other miscellaneous durable goods</t>
  </si>
  <si>
    <t>Apparel, piece goods, &amp; notions</t>
  </si>
  <si>
    <t>Beer, wine, &amp; distilled alcoholic beverages</t>
  </si>
  <si>
    <t>North American Industry Classification System (NAICS)</t>
  </si>
  <si>
    <t>Books, periodicals, &amp;newspapers</t>
  </si>
  <si>
    <t>Chemical &amp; allied products</t>
  </si>
  <si>
    <t>Drugs &amp; druggists' sundries</t>
  </si>
  <si>
    <t>Farm product raw materials</t>
  </si>
  <si>
    <t>Farm supplies</t>
  </si>
  <si>
    <t>Flower, nursery stock, &amp; florists 'supplies</t>
  </si>
  <si>
    <t>Grocery &amp; related products</t>
  </si>
  <si>
    <t>Paint, varnish, &amp; supplies</t>
  </si>
  <si>
    <t>Paper &amp; paper products</t>
  </si>
  <si>
    <t>Petroleum &amp; petroleum products</t>
  </si>
  <si>
    <t>Tobacco products &amp; electronic cigarettes</t>
  </si>
  <si>
    <t>Other miscellaneous nondurable goods</t>
  </si>
  <si>
    <t>Wholesale trade agents &amp;brokers</t>
  </si>
  <si>
    <t>Wholesale Trade Agents &amp;Brokers</t>
  </si>
  <si>
    <t>Unclassified establishments(unable to classify)</t>
  </si>
  <si>
    <r>
      <t xml:space="preserve">Principal Business Category: (or </t>
    </r>
    <r>
      <rPr>
        <b/>
        <sz val="11"/>
        <color theme="1"/>
        <rFont val="Aptos Narrow"/>
        <family val="2"/>
      </rPr>
      <t>↓</t>
    </r>
    <r>
      <rPr>
        <b/>
        <sz val="11"/>
        <color theme="1"/>
        <rFont val="Calibri"/>
        <family val="2"/>
      </rPr>
      <t>)</t>
    </r>
  </si>
  <si>
    <t>I don't understand.</t>
  </si>
  <si>
    <t>←</t>
  </si>
  <si>
    <t>USD Total</t>
  </si>
  <si>
    <t>Proportional Home office deduction</t>
  </si>
  <si>
    <t>Write in whatever OTHER expenses suite your business. These are only examples.</t>
  </si>
  <si>
    <t>Office Phone/Whatsapp 04-8839868</t>
  </si>
  <si>
    <t>Please do NOT input income earned in USD and NIS on separate tabs.</t>
  </si>
  <si>
    <t>For Israeli Taxes</t>
  </si>
  <si>
    <r>
      <rPr>
        <b/>
        <sz val="12"/>
        <color theme="1"/>
        <rFont val="Calibri"/>
        <family val="2"/>
      </rPr>
      <t>! NOTE</t>
    </r>
    <r>
      <rPr>
        <sz val="12"/>
        <color theme="1"/>
        <rFont val="Calibri"/>
        <family val="2"/>
      </rPr>
      <t>: This tab is to convert all income from Tab 1 into N</t>
    </r>
    <r>
      <rPr>
        <sz val="12"/>
        <rFont val="Calibri"/>
        <family val="2"/>
      </rPr>
      <t xml:space="preserve">IS </t>
    </r>
    <r>
      <rPr>
        <b/>
        <sz val="12"/>
        <rFont val="Calibri"/>
        <family val="2"/>
      </rPr>
      <t>for Israeli taxes</t>
    </r>
    <r>
      <rPr>
        <sz val="12"/>
        <rFont val="Calibri"/>
        <family val="2"/>
      </rPr>
      <t xml:space="preserve">. </t>
    </r>
    <r>
      <rPr>
        <sz val="12"/>
        <color theme="1"/>
        <rFont val="Calibri"/>
        <family val="2"/>
      </rPr>
      <t xml:space="preserve">
Tabs 2 and 3 should both reflect 100% of your income, just in different currencies.</t>
    </r>
  </si>
  <si>
    <t>Other - Gifts</t>
  </si>
  <si>
    <t>Returns and allowances</t>
  </si>
  <si>
    <t>Net Revenue</t>
  </si>
  <si>
    <t>Refunds</t>
  </si>
  <si>
    <t>Office Supplies</t>
  </si>
  <si>
    <t>Average ILS/USD</t>
  </si>
  <si>
    <t>Alert</t>
  </si>
  <si>
    <t>Your office 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</si>
</sst>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 ;_ * \-#,##0.00_ ;_ * &quot;-&quot;??_ ;_ @_ "/>
    <numFmt numFmtId="165" formatCode="_ * #,##0_ ;_ * \-#,##0_ ;_ * &quot;-&quot;??_ ;_ @_ "/>
    <numFmt numFmtId="166" formatCode="[$-409]mmmm\ d\,\ yyyy;@"/>
    <numFmt numFmtId="167" formatCode="#,##0.00_ ;\-#,##0.00\ "/>
    <numFmt numFmtId="168" formatCode="_-&quot;£&quot;* #,##0.00_-;\-&quot;£&quot;* #,##0.00_-;_-&quot;£&quot;* &quot;-&quot;??_-;_-@_-"/>
    <numFmt numFmtId="169" formatCode="_(&quot;$&quot;* #,##0_);_(&quot;$&quot;* \(#,##0\);_(&quot;$&quot;* &quot;-&quot;??_);_(@_)"/>
    <numFmt numFmtId="170" formatCode="[$-409]d\-mmm\-yyyy;@"/>
    <numFmt numFmtId="171" formatCode="0.0000"/>
    <numFmt numFmtId="172" formatCode="_ [$₪-40D]\ * #,##0_ ;_ [$₪-40D]\ * \-#,##0_ ;_ [$₪-40D]\ * &quot;-&quot;_ ;_ @_ "/>
    <numFmt numFmtId="173" formatCode="0.000"/>
  </numFmts>
  <fonts count="49" x14ac:knownFonts="1"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6"/>
      <color theme="0"/>
      <name val="Calibri"/>
      <family val="2"/>
    </font>
    <font>
      <b/>
      <sz val="16"/>
      <color theme="9" tint="-0.249977111117893"/>
      <name val="Calibri"/>
      <family val="2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b/>
      <u/>
      <sz val="11"/>
      <color theme="1"/>
      <name val="Calibri"/>
      <family val="2"/>
    </font>
    <font>
      <b/>
      <sz val="20"/>
      <color theme="0"/>
      <name val="Calibri"/>
      <family val="2"/>
    </font>
    <font>
      <sz val="12"/>
      <color theme="1"/>
      <name val="Calibri"/>
      <family val="2"/>
    </font>
    <font>
      <sz val="11"/>
      <color theme="0" tint="-0.499984740745262"/>
      <name val="Calibri"/>
      <family val="2"/>
    </font>
    <font>
      <b/>
      <u/>
      <sz val="11"/>
      <name val="Calibri"/>
      <family val="2"/>
    </font>
    <font>
      <b/>
      <sz val="16"/>
      <color theme="8" tint="-0.499984740745262"/>
      <name val="Calibri"/>
      <family val="2"/>
    </font>
    <font>
      <b/>
      <sz val="11"/>
      <color rgb="FFC00000"/>
      <name val="Calibri"/>
      <family val="2"/>
      <scheme val="minor"/>
    </font>
    <font>
      <sz val="11"/>
      <color theme="1" tint="0.499984740745262"/>
      <name val="Calibri"/>
      <family val="2"/>
    </font>
    <font>
      <b/>
      <sz val="11"/>
      <color theme="1" tint="0.499984740745262"/>
      <name val="Calibri"/>
      <family val="2"/>
    </font>
    <font>
      <b/>
      <sz val="11"/>
      <name val="Calibri"/>
      <family val="2"/>
    </font>
    <font>
      <i/>
      <sz val="11"/>
      <color rgb="FFFF0000"/>
      <name val="Calibri"/>
      <family val="2"/>
    </font>
    <font>
      <b/>
      <sz val="14"/>
      <color theme="0"/>
      <name val="Calibri"/>
      <family val="2"/>
    </font>
    <font>
      <b/>
      <sz val="12"/>
      <color theme="1"/>
      <name val="Calibri"/>
      <family val="2"/>
    </font>
    <font>
      <u/>
      <sz val="11"/>
      <color theme="10"/>
      <name val="Calibri"/>
      <family val="2"/>
      <charset val="177"/>
      <scheme val="minor"/>
    </font>
    <font>
      <sz val="11"/>
      <color theme="1"/>
      <name val="Calibri Light"/>
      <family val="2"/>
      <scheme val="major"/>
    </font>
    <font>
      <u/>
      <sz val="12"/>
      <color theme="10"/>
      <name val="Calibri"/>
      <family val="2"/>
      <charset val="177"/>
      <scheme val="minor"/>
    </font>
    <font>
      <b/>
      <sz val="16"/>
      <color rgb="FF7D264F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charset val="177"/>
      <scheme val="minor"/>
    </font>
    <font>
      <b/>
      <sz val="11"/>
      <color rgb="FFFF0000"/>
      <name val="Calibri"/>
      <family val="2"/>
    </font>
    <font>
      <b/>
      <sz val="11"/>
      <color theme="1"/>
      <name val="Aptos Narrow"/>
      <family val="2"/>
    </font>
    <font>
      <sz val="10"/>
      <color rgb="FF000000"/>
      <name val="Times New Roman"/>
      <family val="1"/>
    </font>
    <font>
      <b/>
      <sz val="10"/>
      <color rgb="FF24202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242021"/>
      <name val="Calibri"/>
      <family val="2"/>
      <scheme val="minor"/>
    </font>
    <font>
      <sz val="11"/>
      <color theme="1"/>
      <name val="Aptos Narrow"/>
      <family val="2"/>
    </font>
    <font>
      <sz val="11"/>
      <name val="Calibri Light"/>
      <family val="2"/>
      <scheme val="major"/>
    </font>
    <font>
      <sz val="11"/>
      <name val="Calibri"/>
      <family val="2"/>
      <charset val="177"/>
      <scheme val="minor"/>
    </font>
    <font>
      <b/>
      <sz val="11"/>
      <color rgb="FFC00000"/>
      <name val="Calibri"/>
      <family val="2"/>
    </font>
    <font>
      <b/>
      <sz val="14"/>
      <color rgb="FFC00000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b/>
      <u/>
      <sz val="20"/>
      <color rgb="FF0070C0"/>
      <name val="Calibri"/>
      <family val="2"/>
    </font>
    <font>
      <b/>
      <sz val="20"/>
      <color rgb="FF0070C0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5F9FD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7D264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theme="3" tint="0.79998168889431442"/>
      </bottom>
      <diagonal/>
    </border>
    <border>
      <left/>
      <right/>
      <top style="thin">
        <color theme="3" tint="0.79998168889431442"/>
      </top>
      <bottom style="thin">
        <color theme="3" tint="0.79998168889431442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4">
    <xf numFmtId="0" fontId="0" fillId="0" borderId="0"/>
    <xf numFmtId="164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3" fillId="0" borderId="0"/>
    <xf numFmtId="9" fontId="4" fillId="0" borderId="0" applyFont="0" applyFill="0" applyBorder="0" applyAlignment="0" applyProtection="0"/>
    <xf numFmtId="0" fontId="4" fillId="0" borderId="0"/>
    <xf numFmtId="0" fontId="27" fillId="0" borderId="0" applyNumberFormat="0" applyFill="0" applyBorder="0" applyAlignment="0" applyProtection="0"/>
    <xf numFmtId="0" fontId="2" fillId="0" borderId="0"/>
    <xf numFmtId="0" fontId="36" fillId="0" borderId="0"/>
  </cellStyleXfs>
  <cellXfs count="198">
    <xf numFmtId="0" fontId="0" fillId="0" borderId="0" xfId="0"/>
    <xf numFmtId="49" fontId="29" fillId="12" borderId="0" xfId="11" applyNumberFormat="1" applyFont="1" applyFill="1" applyAlignment="1" applyProtection="1"/>
    <xf numFmtId="49" fontId="29" fillId="12" borderId="0" xfId="11" applyNumberFormat="1" applyFont="1" applyFill="1" applyAlignment="1" applyProtection="1">
      <alignment vertical="center"/>
    </xf>
    <xf numFmtId="0" fontId="21" fillId="12" borderId="0" xfId="0" applyFont="1" applyFill="1" applyProtection="1">
      <protection locked="0"/>
    </xf>
    <xf numFmtId="0" fontId="5" fillId="0" borderId="0" xfId="0" applyFont="1" applyProtection="1">
      <protection locked="0"/>
    </xf>
    <xf numFmtId="0" fontId="5" fillId="12" borderId="0" xfId="0" applyFont="1" applyFill="1" applyProtection="1">
      <protection locked="0"/>
    </xf>
    <xf numFmtId="0" fontId="21" fillId="0" borderId="0" xfId="0" applyFont="1" applyProtection="1">
      <protection locked="0"/>
    </xf>
    <xf numFmtId="0" fontId="22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5" fillId="12" borderId="0" xfId="0" applyFont="1" applyFill="1" applyAlignment="1" applyProtection="1">
      <alignment horizontal="right" wrapText="1" readingOrder="2"/>
      <protection locked="0"/>
    </xf>
    <xf numFmtId="0" fontId="5" fillId="12" borderId="0" xfId="0" applyFont="1" applyFill="1" applyAlignment="1" applyProtection="1">
      <alignment horizontal="left" vertical="center" readingOrder="1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165" fontId="5" fillId="0" borderId="6" xfId="1" applyNumberFormat="1" applyFont="1" applyBorder="1" applyAlignment="1" applyProtection="1">
      <alignment horizontal="left" vertical="center" wrapText="1" readingOrder="1"/>
      <protection locked="0"/>
    </xf>
    <xf numFmtId="165" fontId="5" fillId="7" borderId="14" xfId="1" applyNumberFormat="1" applyFont="1" applyFill="1" applyBorder="1" applyAlignment="1" applyProtection="1">
      <alignment horizontal="left" vertical="center" wrapText="1" readingOrder="1"/>
      <protection locked="0"/>
    </xf>
    <xf numFmtId="165" fontId="5" fillId="5" borderId="14" xfId="1" applyNumberFormat="1" applyFont="1" applyFill="1" applyBorder="1" applyAlignment="1" applyProtection="1">
      <alignment horizontal="left" vertical="center" wrapText="1" readingOrder="1"/>
      <protection locked="0"/>
    </xf>
    <xf numFmtId="0" fontId="5" fillId="0" borderId="0" xfId="0" quotePrefix="1" applyFont="1" applyProtection="1">
      <protection locked="0"/>
    </xf>
    <xf numFmtId="0" fontId="14" fillId="0" borderId="0" xfId="0" quotePrefix="1" applyFont="1" applyProtection="1">
      <protection locked="0"/>
    </xf>
    <xf numFmtId="165" fontId="17" fillId="0" borderId="0" xfId="1" applyNumberFormat="1" applyFont="1" applyProtection="1">
      <protection locked="0"/>
    </xf>
    <xf numFmtId="10" fontId="18" fillId="0" borderId="0" xfId="9" applyNumberFormat="1" applyFont="1" applyProtection="1">
      <protection locked="0"/>
    </xf>
    <xf numFmtId="0" fontId="6" fillId="0" borderId="0" xfId="0" applyFont="1" applyProtection="1">
      <protection locked="0"/>
    </xf>
    <xf numFmtId="165" fontId="5" fillId="0" borderId="9" xfId="1" applyNumberFormat="1" applyFont="1" applyBorder="1" applyAlignment="1" applyProtection="1">
      <alignment horizontal="left" wrapText="1" readingOrder="1"/>
      <protection locked="0"/>
    </xf>
    <xf numFmtId="0" fontId="17" fillId="12" borderId="0" xfId="0" applyFont="1" applyFill="1" applyProtection="1">
      <protection locked="0"/>
    </xf>
    <xf numFmtId="167" fontId="5" fillId="0" borderId="6" xfId="1" applyNumberFormat="1" applyFont="1" applyBorder="1" applyAlignment="1" applyProtection="1">
      <alignment horizontal="left" vertical="center" wrapText="1" readingOrder="1"/>
      <protection locked="0"/>
    </xf>
    <xf numFmtId="165" fontId="17" fillId="12" borderId="0" xfId="1" applyNumberFormat="1" applyFont="1" applyFill="1" applyProtection="1">
      <protection locked="0"/>
    </xf>
    <xf numFmtId="0" fontId="5" fillId="9" borderId="11" xfId="0" applyFont="1" applyFill="1" applyBorder="1" applyAlignment="1" applyProtection="1">
      <alignment horizontal="left" vertical="center" wrapText="1" readingOrder="1"/>
      <protection locked="0"/>
    </xf>
    <xf numFmtId="0" fontId="5" fillId="0" borderId="0" xfId="0" applyFont="1" applyAlignment="1" applyProtection="1">
      <alignment horizontal="right"/>
      <protection locked="0"/>
    </xf>
    <xf numFmtId="165" fontId="5" fillId="12" borderId="0" xfId="1" applyNumberFormat="1" applyFont="1" applyFill="1" applyProtection="1">
      <protection locked="0"/>
    </xf>
    <xf numFmtId="0" fontId="5" fillId="9" borderId="8" xfId="0" applyFont="1" applyFill="1" applyBorder="1" applyAlignment="1" applyProtection="1">
      <alignment horizontal="left" vertical="center" wrapText="1" readingOrder="1"/>
      <protection locked="0"/>
    </xf>
    <xf numFmtId="0" fontId="6" fillId="0" borderId="0" xfId="0" applyFont="1" applyAlignment="1" applyProtection="1">
      <alignment wrapText="1"/>
      <protection locked="0"/>
    </xf>
    <xf numFmtId="165" fontId="26" fillId="0" borderId="14" xfId="1" applyNumberFormat="1" applyFont="1" applyBorder="1" applyAlignment="1" applyProtection="1">
      <alignment horizontal="left" vertical="center" wrapText="1" readingOrder="1"/>
      <protection locked="0"/>
    </xf>
    <xf numFmtId="165" fontId="26" fillId="0" borderId="6" xfId="1" applyNumberFormat="1" applyFont="1" applyBorder="1" applyAlignment="1" applyProtection="1">
      <alignment horizontal="left" vertical="center" wrapText="1" readingOrder="1"/>
      <protection locked="0"/>
    </xf>
    <xf numFmtId="0" fontId="6" fillId="12" borderId="0" xfId="0" applyFont="1" applyFill="1" applyAlignment="1" applyProtection="1">
      <alignment wrapText="1"/>
      <protection locked="0"/>
    </xf>
    <xf numFmtId="165" fontId="5" fillId="12" borderId="0" xfId="1" applyNumberFormat="1" applyFont="1" applyFill="1" applyBorder="1" applyAlignment="1" applyProtection="1">
      <alignment horizontal="left" vertical="center" wrapText="1" readingOrder="1"/>
      <protection locked="0"/>
    </xf>
    <xf numFmtId="0" fontId="25" fillId="10" borderId="1" xfId="10" applyFont="1" applyFill="1" applyBorder="1" applyAlignment="1" applyProtection="1">
      <alignment horizontal="left" wrapText="1"/>
      <protection locked="0"/>
    </xf>
    <xf numFmtId="0" fontId="6" fillId="7" borderId="17" xfId="10" applyFont="1" applyFill="1" applyBorder="1" applyAlignment="1" applyProtection="1">
      <alignment horizontal="center" vertical="center" wrapText="1"/>
      <protection locked="0"/>
    </xf>
    <xf numFmtId="169" fontId="5" fillId="0" borderId="7" xfId="5" applyNumberFormat="1" applyFont="1" applyFill="1" applyBorder="1" applyAlignment="1" applyProtection="1">
      <alignment horizontal="left" vertical="center" wrapText="1" readingOrder="1"/>
      <protection locked="0"/>
    </xf>
    <xf numFmtId="165" fontId="5" fillId="0" borderId="7" xfId="1" applyNumberFormat="1" applyFont="1" applyBorder="1" applyAlignment="1" applyProtection="1">
      <alignment horizontal="left" vertical="center" wrapText="1" readingOrder="1"/>
      <protection locked="0"/>
    </xf>
    <xf numFmtId="169" fontId="5" fillId="0" borderId="10" xfId="5" applyNumberFormat="1" applyFont="1" applyFill="1" applyBorder="1" applyAlignment="1" applyProtection="1">
      <alignment horizontal="left" vertical="center" wrapText="1" readingOrder="1"/>
      <protection locked="0"/>
    </xf>
    <xf numFmtId="0" fontId="5" fillId="12" borderId="15" xfId="10" applyFont="1" applyFill="1" applyBorder="1" applyAlignment="1" applyProtection="1">
      <alignment horizontal="left" vertical="center" wrapText="1" readingOrder="1"/>
      <protection locked="0"/>
    </xf>
    <xf numFmtId="169" fontId="5" fillId="12" borderId="0" xfId="5" applyNumberFormat="1" applyFont="1" applyFill="1" applyBorder="1" applyAlignment="1" applyProtection="1">
      <alignment horizontal="left" vertical="center" wrapText="1" readingOrder="1"/>
      <protection locked="0"/>
    </xf>
    <xf numFmtId="0" fontId="5" fillId="2" borderId="5" xfId="0" applyFont="1" applyFill="1" applyBorder="1" applyAlignment="1" applyProtection="1">
      <alignment horizontal="left" vertical="center" wrapText="1" readingOrder="1"/>
      <protection locked="0"/>
    </xf>
    <xf numFmtId="165" fontId="5" fillId="2" borderId="6" xfId="1" applyNumberFormat="1" applyFont="1" applyFill="1" applyBorder="1" applyAlignment="1" applyProtection="1">
      <alignment horizontal="right" vertical="center" wrapText="1" readingOrder="2"/>
      <protection locked="0"/>
    </xf>
    <xf numFmtId="14" fontId="5" fillId="2" borderId="6" xfId="0" applyNumberFormat="1" applyFont="1" applyFill="1" applyBorder="1" applyAlignment="1" applyProtection="1">
      <alignment horizontal="left" vertical="center" wrapText="1" readingOrder="1"/>
      <protection locked="0"/>
    </xf>
    <xf numFmtId="0" fontId="5" fillId="12" borderId="6" xfId="0" applyFont="1" applyFill="1" applyBorder="1" applyAlignment="1" applyProtection="1">
      <alignment horizontal="right" vertical="center" wrapText="1" readingOrder="2"/>
      <protection locked="0"/>
    </xf>
    <xf numFmtId="0" fontId="5" fillId="2" borderId="7" xfId="0" applyFont="1" applyFill="1" applyBorder="1" applyAlignment="1" applyProtection="1">
      <alignment horizontal="left" vertical="center" wrapText="1" readingOrder="1"/>
      <protection locked="0"/>
    </xf>
    <xf numFmtId="0" fontId="5" fillId="2" borderId="8" xfId="0" applyFont="1" applyFill="1" applyBorder="1" applyAlignment="1" applyProtection="1">
      <alignment horizontal="left" vertical="center" wrapText="1" readingOrder="1"/>
      <protection locked="0"/>
    </xf>
    <xf numFmtId="165" fontId="5" fillId="2" borderId="9" xfId="1" applyNumberFormat="1" applyFont="1" applyFill="1" applyBorder="1" applyAlignment="1" applyProtection="1">
      <alignment horizontal="right" vertical="center" wrapText="1" readingOrder="2"/>
      <protection locked="0"/>
    </xf>
    <xf numFmtId="14" fontId="5" fillId="2" borderId="9" xfId="0" applyNumberFormat="1" applyFont="1" applyFill="1" applyBorder="1" applyAlignment="1" applyProtection="1">
      <alignment horizontal="left" vertical="center" wrapText="1" readingOrder="1"/>
      <protection locked="0"/>
    </xf>
    <xf numFmtId="0" fontId="5" fillId="12" borderId="9" xfId="0" applyFont="1" applyFill="1" applyBorder="1" applyAlignment="1" applyProtection="1">
      <alignment horizontal="right" vertical="center" wrapText="1" readingOrder="2"/>
      <protection locked="0"/>
    </xf>
    <xf numFmtId="0" fontId="5" fillId="2" borderId="10" xfId="0" applyFont="1" applyFill="1" applyBorder="1" applyAlignment="1" applyProtection="1">
      <alignment horizontal="left" vertical="center" wrapText="1" readingOrder="1"/>
      <protection locked="0"/>
    </xf>
    <xf numFmtId="0" fontId="5" fillId="0" borderId="0" xfId="0" applyFont="1" applyAlignment="1" applyProtection="1">
      <alignment wrapText="1"/>
      <protection locked="0"/>
    </xf>
    <xf numFmtId="0" fontId="23" fillId="0" borderId="0" xfId="0" applyFont="1" applyAlignment="1" applyProtection="1">
      <alignment horizontal="right" vertical="top"/>
      <protection locked="0"/>
    </xf>
    <xf numFmtId="0" fontId="0" fillId="0" borderId="0" xfId="0" applyProtection="1">
      <protection locked="0"/>
    </xf>
    <xf numFmtId="0" fontId="0" fillId="12" borderId="0" xfId="0" applyFill="1" applyProtection="1">
      <protection locked="0"/>
    </xf>
    <xf numFmtId="0" fontId="28" fillId="12" borderId="0" xfId="0" applyFont="1" applyFill="1" applyAlignment="1">
      <alignment vertical="center"/>
    </xf>
    <xf numFmtId="0" fontId="2" fillId="0" borderId="0" xfId="12"/>
    <xf numFmtId="14" fontId="32" fillId="13" borderId="18" xfId="12" applyNumberFormat="1" applyFont="1" applyFill="1" applyBorder="1" applyAlignment="1">
      <alignment wrapText="1"/>
    </xf>
    <xf numFmtId="167" fontId="5" fillId="0" borderId="0" xfId="0" applyNumberFormat="1" applyFont="1" applyProtection="1">
      <protection locked="0"/>
    </xf>
    <xf numFmtId="165" fontId="16" fillId="4" borderId="6" xfId="1" applyNumberFormat="1" applyFont="1" applyFill="1" applyBorder="1" applyAlignment="1" applyProtection="1">
      <alignment vertical="center" wrapText="1" readingOrder="1"/>
      <protection locked="0"/>
    </xf>
    <xf numFmtId="165" fontId="16" fillId="4" borderId="9" xfId="1" applyNumberFormat="1" applyFont="1" applyFill="1" applyBorder="1" applyAlignment="1" applyProtection="1">
      <alignment vertical="center" wrapText="1" readingOrder="1"/>
      <protection locked="0"/>
    </xf>
    <xf numFmtId="0" fontId="5" fillId="14" borderId="6" xfId="0" applyFont="1" applyFill="1" applyBorder="1" applyProtection="1">
      <protection locked="0"/>
    </xf>
    <xf numFmtId="0" fontId="5" fillId="14" borderId="5" xfId="0" applyFont="1" applyFill="1" applyBorder="1" applyAlignment="1" applyProtection="1">
      <alignment horizontal="left" vertical="center" wrapText="1" readingOrder="1"/>
      <protection locked="0"/>
    </xf>
    <xf numFmtId="167" fontId="5" fillId="14" borderId="6" xfId="1" applyNumberFormat="1" applyFont="1" applyFill="1" applyBorder="1" applyAlignment="1" applyProtection="1">
      <alignment horizontal="left" vertical="center" wrapText="1" readingOrder="1"/>
      <protection locked="0"/>
    </xf>
    <xf numFmtId="165" fontId="5" fillId="14" borderId="14" xfId="1" applyNumberFormat="1" applyFont="1" applyFill="1" applyBorder="1" applyAlignment="1" applyProtection="1">
      <alignment horizontal="left" vertical="center" wrapText="1" readingOrder="1"/>
      <protection locked="0"/>
    </xf>
    <xf numFmtId="49" fontId="5" fillId="12" borderId="14" xfId="0" applyNumberFormat="1" applyFont="1" applyFill="1" applyBorder="1" applyProtection="1">
      <protection locked="0"/>
    </xf>
    <xf numFmtId="169" fontId="5" fillId="15" borderId="7" xfId="5" applyNumberFormat="1" applyFont="1" applyFill="1" applyBorder="1" applyAlignment="1" applyProtection="1">
      <alignment horizontal="left" vertical="center" wrapText="1" readingOrder="1"/>
      <protection locked="0"/>
    </xf>
    <xf numFmtId="0" fontId="5" fillId="15" borderId="6" xfId="0" applyFont="1" applyFill="1" applyBorder="1" applyAlignment="1" applyProtection="1">
      <alignment wrapText="1"/>
      <protection locked="0"/>
    </xf>
    <xf numFmtId="171" fontId="2" fillId="0" borderId="0" xfId="12" applyNumberFormat="1"/>
    <xf numFmtId="0" fontId="30" fillId="12" borderId="0" xfId="0" applyFont="1" applyFill="1" applyAlignment="1">
      <alignment horizontal="center" vertical="center" wrapText="1"/>
    </xf>
    <xf numFmtId="0" fontId="9" fillId="12" borderId="0" xfId="0" applyFont="1" applyFill="1" applyAlignment="1">
      <alignment horizontal="center" vertical="center" wrapText="1"/>
    </xf>
    <xf numFmtId="0" fontId="6" fillId="9" borderId="2" xfId="0" applyFont="1" applyFill="1" applyBorder="1" applyAlignment="1">
      <alignment horizontal="left" vertical="center" wrapText="1" readingOrder="1"/>
    </xf>
    <xf numFmtId="0" fontId="6" fillId="9" borderId="5" xfId="0" applyFont="1" applyFill="1" applyBorder="1" applyAlignment="1">
      <alignment horizontal="left" vertical="center" wrapText="1" readingOrder="1"/>
    </xf>
    <xf numFmtId="0" fontId="6" fillId="9" borderId="11" xfId="0" applyFont="1" applyFill="1" applyBorder="1" applyAlignment="1">
      <alignment horizontal="left" vertical="center" wrapText="1" readingOrder="1"/>
    </xf>
    <xf numFmtId="0" fontId="6" fillId="9" borderId="8" xfId="0" applyFont="1" applyFill="1" applyBorder="1" applyAlignment="1">
      <alignment horizontal="left" vertical="center" wrapText="1" readingOrder="1"/>
    </xf>
    <xf numFmtId="0" fontId="5" fillId="12" borderId="0" xfId="0" applyFont="1" applyFill="1" applyAlignment="1">
      <alignment wrapText="1"/>
    </xf>
    <xf numFmtId="0" fontId="7" fillId="10" borderId="2" xfId="0" applyFont="1" applyFill="1" applyBorder="1" applyAlignment="1">
      <alignment horizontal="left" wrapText="1"/>
    </xf>
    <xf numFmtId="0" fontId="6" fillId="7" borderId="13" xfId="0" applyFont="1" applyFill="1" applyBorder="1" applyAlignment="1">
      <alignment horizontal="left" vertical="center" wrapText="1" readingOrder="1"/>
    </xf>
    <xf numFmtId="0" fontId="6" fillId="5" borderId="13" xfId="0" applyFont="1" applyFill="1" applyBorder="1" applyAlignment="1">
      <alignment horizontal="left" vertical="center" readingOrder="1"/>
    </xf>
    <xf numFmtId="0" fontId="5" fillId="9" borderId="5" xfId="0" applyFont="1" applyFill="1" applyBorder="1" applyAlignment="1">
      <alignment horizontal="left" vertical="center" wrapText="1" readingOrder="1"/>
    </xf>
    <xf numFmtId="0" fontId="5" fillId="12" borderId="0" xfId="0" applyFont="1" applyFill="1"/>
    <xf numFmtId="0" fontId="24" fillId="12" borderId="0" xfId="0" applyFont="1" applyFill="1" applyAlignment="1">
      <alignment horizontal="right"/>
    </xf>
    <xf numFmtId="0" fontId="5" fillId="9" borderId="5" xfId="10" applyFont="1" applyFill="1" applyBorder="1" applyAlignment="1">
      <alignment horizontal="left" vertical="center" wrapText="1" readingOrder="1"/>
    </xf>
    <xf numFmtId="0" fontId="5" fillId="9" borderId="8" xfId="10" applyFont="1" applyFill="1" applyBorder="1" applyAlignment="1">
      <alignment horizontal="left" vertical="center" wrapText="1" readingOrder="1"/>
    </xf>
    <xf numFmtId="0" fontId="6" fillId="3" borderId="2" xfId="0" applyFont="1" applyFill="1" applyBorder="1" applyAlignment="1">
      <alignment horizontal="center" vertical="center" wrapText="1" readingOrder="1"/>
    </xf>
    <xf numFmtId="0" fontId="6" fillId="3" borderId="3" xfId="0" applyFont="1" applyFill="1" applyBorder="1" applyAlignment="1">
      <alignment horizontal="center" vertical="center" wrapText="1" readingOrder="2"/>
    </xf>
    <xf numFmtId="0" fontId="6" fillId="3" borderId="3" xfId="0" applyFont="1" applyFill="1" applyBorder="1" applyAlignment="1">
      <alignment horizontal="center" vertical="center" wrapText="1" readingOrder="1"/>
    </xf>
    <xf numFmtId="0" fontId="6" fillId="12" borderId="3" xfId="0" applyFont="1" applyFill="1" applyBorder="1" applyAlignment="1">
      <alignment horizontal="center" vertical="center" wrapText="1" readingOrder="2"/>
    </xf>
    <xf numFmtId="0" fontId="6" fillId="3" borderId="4" xfId="0" applyFont="1" applyFill="1" applyBorder="1" applyAlignment="1">
      <alignment horizontal="center" vertical="center" wrapText="1" readingOrder="1"/>
    </xf>
    <xf numFmtId="0" fontId="23" fillId="0" borderId="0" xfId="0" applyFont="1" applyAlignment="1">
      <alignment horizontal="right" vertical="top"/>
    </xf>
    <xf numFmtId="0" fontId="5" fillId="0" borderId="6" xfId="0" applyFont="1" applyBorder="1" applyAlignment="1">
      <alignment wrapText="1"/>
    </xf>
    <xf numFmtId="0" fontId="5" fillId="0" borderId="0" xfId="0" applyFont="1"/>
    <xf numFmtId="0" fontId="34" fillId="0" borderId="0" xfId="0" quotePrefix="1" applyFont="1"/>
    <xf numFmtId="0" fontId="5" fillId="0" borderId="0" xfId="0" quotePrefix="1" applyFont="1"/>
    <xf numFmtId="0" fontId="5" fillId="14" borderId="6" xfId="0" quotePrefix="1" applyFont="1" applyFill="1" applyBorder="1"/>
    <xf numFmtId="0" fontId="5" fillId="14" borderId="6" xfId="0" applyFont="1" applyFill="1" applyBorder="1"/>
    <xf numFmtId="0" fontId="6" fillId="0" borderId="0" xfId="0" applyFont="1" applyAlignment="1">
      <alignment horizontal="right"/>
    </xf>
    <xf numFmtId="0" fontId="6" fillId="14" borderId="2" xfId="0" applyFont="1" applyFill="1" applyBorder="1" applyAlignment="1">
      <alignment horizontal="left" wrapText="1"/>
    </xf>
    <xf numFmtId="0" fontId="6" fillId="14" borderId="13" xfId="0" applyFont="1" applyFill="1" applyBorder="1" applyAlignment="1">
      <alignment horizontal="left" vertical="center" wrapText="1" readingOrder="1"/>
    </xf>
    <xf numFmtId="0" fontId="5" fillId="14" borderId="5" xfId="0" applyFont="1" applyFill="1" applyBorder="1" applyAlignment="1">
      <alignment horizontal="left" vertical="center" wrapText="1" readingOrder="1"/>
    </xf>
    <xf numFmtId="0" fontId="21" fillId="12" borderId="0" xfId="0" applyFont="1" applyFill="1"/>
    <xf numFmtId="0" fontId="6" fillId="0" borderId="0" xfId="0" applyFont="1" applyAlignment="1">
      <alignment wrapText="1"/>
    </xf>
    <xf numFmtId="165" fontId="26" fillId="0" borderId="14" xfId="1" applyNumberFormat="1" applyFont="1" applyBorder="1" applyAlignment="1" applyProtection="1">
      <alignment horizontal="left" vertical="center" wrapText="1" readingOrder="1"/>
    </xf>
    <xf numFmtId="165" fontId="26" fillId="0" borderId="6" xfId="1" applyNumberFormat="1" applyFont="1" applyBorder="1" applyAlignment="1" applyProtection="1">
      <alignment horizontal="left" vertical="center" wrapText="1" readingOrder="1"/>
    </xf>
    <xf numFmtId="0" fontId="25" fillId="10" borderId="1" xfId="10" applyFont="1" applyFill="1" applyBorder="1" applyAlignment="1">
      <alignment horizontal="left" wrapText="1"/>
    </xf>
    <xf numFmtId="165" fontId="5" fillId="14" borderId="9" xfId="1" applyNumberFormat="1" applyFont="1" applyFill="1" applyBorder="1" applyAlignment="1" applyProtection="1">
      <alignment horizontal="left" wrapText="1" readingOrder="1"/>
    </xf>
    <xf numFmtId="165" fontId="5" fillId="0" borderId="9" xfId="1" applyNumberFormat="1" applyFont="1" applyBorder="1" applyAlignment="1" applyProtection="1">
      <alignment horizontal="left" wrapText="1" readingOrder="1"/>
    </xf>
    <xf numFmtId="0" fontId="0" fillId="0" borderId="0" xfId="0" applyAlignment="1" applyProtection="1">
      <alignment horizontal="center"/>
      <protection locked="0"/>
    </xf>
    <xf numFmtId="0" fontId="2" fillId="0" borderId="0" xfId="2" applyFont="1" applyProtection="1">
      <protection locked="0"/>
    </xf>
    <xf numFmtId="0" fontId="3" fillId="0" borderId="0" xfId="2" applyAlignment="1" applyProtection="1">
      <alignment horizontal="left"/>
      <protection locked="0"/>
    </xf>
    <xf numFmtId="0" fontId="3" fillId="0" borderId="0" xfId="2" applyProtection="1">
      <protection locked="0"/>
    </xf>
    <xf numFmtId="41" fontId="11" fillId="0" borderId="0" xfId="2" applyNumberFormat="1" applyFont="1" applyAlignment="1" applyProtection="1">
      <alignment horizontal="left"/>
      <protection locked="0"/>
    </xf>
    <xf numFmtId="0" fontId="21" fillId="0" borderId="0" xfId="0" applyFont="1"/>
    <xf numFmtId="0" fontId="22" fillId="12" borderId="0" xfId="0" applyFont="1" applyFill="1"/>
    <xf numFmtId="49" fontId="16" fillId="6" borderId="3" xfId="1" applyNumberFormat="1" applyFont="1" applyFill="1" applyBorder="1" applyAlignment="1" applyProtection="1">
      <alignment horizontal="left" vertical="center" readingOrder="1"/>
      <protection locked="0"/>
    </xf>
    <xf numFmtId="49" fontId="16" fillId="6" borderId="6" xfId="1" applyNumberFormat="1" applyFont="1" applyFill="1" applyBorder="1" applyAlignment="1" applyProtection="1">
      <alignment horizontal="left" vertical="center" readingOrder="1"/>
      <protection locked="0"/>
    </xf>
    <xf numFmtId="0" fontId="37" fillId="0" borderId="19" xfId="13" applyFont="1" applyBorder="1" applyAlignment="1">
      <alignment horizontal="left" vertical="center" wrapText="1"/>
    </xf>
    <xf numFmtId="0" fontId="38" fillId="0" borderId="0" xfId="13" applyFont="1" applyAlignment="1">
      <alignment horizontal="left" vertical="top"/>
    </xf>
    <xf numFmtId="0" fontId="39" fillId="0" borderId="20" xfId="13" applyFont="1" applyBorder="1" applyAlignment="1">
      <alignment horizontal="left" vertical="center" wrapText="1"/>
    </xf>
    <xf numFmtId="0" fontId="38" fillId="0" borderId="20" xfId="13" applyFont="1" applyBorder="1" applyAlignment="1">
      <alignment horizontal="left" vertical="top"/>
    </xf>
    <xf numFmtId="1" fontId="16" fillId="6" borderId="6" xfId="1" applyNumberFormat="1" applyFont="1" applyFill="1" applyBorder="1" applyAlignment="1" applyProtection="1">
      <alignment horizontal="left" vertical="center" readingOrder="1"/>
      <protection locked="0"/>
    </xf>
    <xf numFmtId="0" fontId="40" fillId="12" borderId="0" xfId="0" applyFont="1" applyFill="1" applyProtection="1">
      <protection locked="0"/>
    </xf>
    <xf numFmtId="0" fontId="41" fillId="12" borderId="0" xfId="0" applyFont="1" applyFill="1" applyAlignment="1">
      <alignment horizontal="left" vertical="center" indent="1"/>
    </xf>
    <xf numFmtId="0" fontId="13" fillId="12" borderId="0" xfId="0" applyFont="1" applyFill="1" applyAlignment="1">
      <alignment horizontal="left" indent="1"/>
    </xf>
    <xf numFmtId="0" fontId="43" fillId="12" borderId="0" xfId="0" applyFont="1" applyFill="1" applyAlignment="1" applyProtection="1">
      <alignment horizontal="left" indent="1"/>
      <protection locked="0"/>
    </xf>
    <xf numFmtId="0" fontId="13" fillId="12" borderId="0" xfId="0" applyFont="1" applyFill="1" applyAlignment="1" applyProtection="1">
      <alignment horizontal="left" indent="1"/>
      <protection locked="0"/>
    </xf>
    <xf numFmtId="0" fontId="23" fillId="3" borderId="3" xfId="0" applyFont="1" applyFill="1" applyBorder="1" applyAlignment="1">
      <alignment horizontal="left" vertical="center" wrapText="1" indent="1" readingOrder="1"/>
    </xf>
    <xf numFmtId="14" fontId="13" fillId="2" borderId="6" xfId="0" applyNumberFormat="1" applyFont="1" applyFill="1" applyBorder="1" applyAlignment="1" applyProtection="1">
      <alignment horizontal="left" vertical="center" wrapText="1" indent="1" readingOrder="1"/>
      <protection locked="0"/>
    </xf>
    <xf numFmtId="14" fontId="13" fillId="2" borderId="9" xfId="0" applyNumberFormat="1" applyFont="1" applyFill="1" applyBorder="1" applyAlignment="1" applyProtection="1">
      <alignment horizontal="left" vertical="center" wrapText="1" indent="1" readingOrder="1"/>
      <protection locked="0"/>
    </xf>
    <xf numFmtId="0" fontId="13" fillId="0" borderId="0" xfId="0" applyFont="1" applyAlignment="1" applyProtection="1">
      <alignment horizontal="left" indent="1"/>
      <protection locked="0"/>
    </xf>
    <xf numFmtId="0" fontId="42" fillId="0" borderId="0" xfId="0" applyFont="1" applyAlignment="1" applyProtection="1">
      <alignment horizontal="left" indent="1"/>
      <protection locked="0"/>
    </xf>
    <xf numFmtId="0" fontId="13" fillId="12" borderId="0" xfId="0" applyFont="1" applyFill="1" applyAlignment="1">
      <alignment horizontal="right" indent="1"/>
    </xf>
    <xf numFmtId="164" fontId="5" fillId="0" borderId="6" xfId="1" applyFont="1" applyBorder="1" applyAlignment="1" applyProtection="1">
      <alignment horizontal="left" vertical="center" wrapText="1" readingOrder="1"/>
      <protection locked="0"/>
    </xf>
    <xf numFmtId="0" fontId="5" fillId="0" borderId="6" xfId="1" applyNumberFormat="1" applyFont="1" applyBorder="1" applyAlignment="1" applyProtection="1">
      <alignment horizontal="left" vertical="center" wrapText="1" readingOrder="1"/>
      <protection locked="0"/>
    </xf>
    <xf numFmtId="49" fontId="5" fillId="0" borderId="6" xfId="1" applyNumberFormat="1" applyFont="1" applyBorder="1" applyAlignment="1" applyProtection="1">
      <alignment horizontal="left" vertical="center" wrapText="1" readingOrder="1"/>
      <protection locked="0"/>
    </xf>
    <xf numFmtId="170" fontId="0" fillId="0" borderId="0" xfId="0" applyNumberFormat="1" applyProtection="1">
      <protection locked="0"/>
    </xf>
    <xf numFmtId="166" fontId="16" fillId="6" borderId="6" xfId="0" applyNumberFormat="1" applyFont="1" applyFill="1" applyBorder="1" applyAlignment="1" applyProtection="1">
      <alignment horizontal="left" vertical="center" readingOrder="2"/>
      <protection locked="0"/>
    </xf>
    <xf numFmtId="164" fontId="0" fillId="16" borderId="0" xfId="1" applyFont="1" applyFill="1" applyProtection="1">
      <protection locked="0"/>
    </xf>
    <xf numFmtId="164" fontId="10" fillId="16" borderId="0" xfId="1" applyFont="1" applyFill="1" applyProtection="1">
      <protection locked="0"/>
    </xf>
    <xf numFmtId="164" fontId="0" fillId="17" borderId="0" xfId="1" applyFont="1" applyFill="1" applyProtection="1">
      <protection locked="0"/>
    </xf>
    <xf numFmtId="164" fontId="10" fillId="17" borderId="0" xfId="1" applyFont="1" applyFill="1" applyProtection="1">
      <protection locked="0"/>
    </xf>
    <xf numFmtId="0" fontId="5" fillId="12" borderId="0" xfId="0" applyFont="1" applyFill="1" applyAlignment="1">
      <alignment vertical="top"/>
    </xf>
    <xf numFmtId="0" fontId="15" fillId="11" borderId="0" xfId="0" applyFont="1" applyFill="1" applyAlignment="1">
      <alignment horizontal="center" wrapText="1"/>
    </xf>
    <xf numFmtId="0" fontId="0" fillId="18" borderId="0" xfId="0" applyFill="1" applyAlignment="1" applyProtection="1">
      <alignment horizontal="center"/>
      <protection locked="0"/>
    </xf>
    <xf numFmtId="164" fontId="0" fillId="0" borderId="0" xfId="1" applyFont="1" applyProtection="1">
      <protection locked="0"/>
    </xf>
    <xf numFmtId="0" fontId="6" fillId="9" borderId="22" xfId="0" applyFont="1" applyFill="1" applyBorder="1" applyAlignment="1">
      <alignment horizontal="left" vertical="center" wrapText="1" readingOrder="1"/>
    </xf>
    <xf numFmtId="165" fontId="5" fillId="0" borderId="14" xfId="1" applyNumberFormat="1" applyFont="1" applyBorder="1" applyAlignment="1" applyProtection="1">
      <alignment horizontal="left" vertical="center" wrapText="1" readingOrder="1"/>
      <protection locked="0"/>
    </xf>
    <xf numFmtId="0" fontId="6" fillId="9" borderId="13" xfId="0" applyFont="1" applyFill="1" applyBorder="1" applyAlignment="1">
      <alignment horizontal="left" vertical="center" wrapText="1" readingOrder="1"/>
    </xf>
    <xf numFmtId="165" fontId="6" fillId="0" borderId="14" xfId="1" applyNumberFormat="1" applyFont="1" applyBorder="1" applyAlignment="1" applyProtection="1">
      <alignment horizontal="left" vertical="center" wrapText="1" readingOrder="1"/>
      <protection locked="0"/>
    </xf>
    <xf numFmtId="10" fontId="18" fillId="0" borderId="0" xfId="9" applyNumberFormat="1" applyFont="1" applyFill="1" applyProtection="1">
      <protection locked="0"/>
    </xf>
    <xf numFmtId="164" fontId="0" fillId="9" borderId="0" xfId="1" applyFont="1" applyFill="1" applyProtection="1">
      <protection locked="0"/>
    </xf>
    <xf numFmtId="172" fontId="5" fillId="15" borderId="7" xfId="5" applyNumberFormat="1" applyFont="1" applyFill="1" applyBorder="1" applyAlignment="1" applyProtection="1">
      <alignment horizontal="left" vertical="center" wrapText="1" readingOrder="1"/>
      <protection locked="0"/>
    </xf>
    <xf numFmtId="172" fontId="5" fillId="0" borderId="10" xfId="5" applyNumberFormat="1" applyFont="1" applyFill="1" applyBorder="1" applyAlignment="1" applyProtection="1">
      <alignment horizontal="left" vertical="center" wrapText="1" readingOrder="1"/>
      <protection locked="0"/>
    </xf>
    <xf numFmtId="43" fontId="5" fillId="0" borderId="0" xfId="0" applyNumberFormat="1" applyFont="1" applyProtection="1">
      <protection locked="0"/>
    </xf>
    <xf numFmtId="169" fontId="5" fillId="9" borderId="7" xfId="5" applyNumberFormat="1" applyFont="1" applyFill="1" applyBorder="1" applyAlignment="1" applyProtection="1">
      <alignment horizontal="left" vertical="center" wrapText="1" readingOrder="1"/>
      <protection locked="0"/>
    </xf>
    <xf numFmtId="14" fontId="31" fillId="13" borderId="18" xfId="12" applyNumberFormat="1" applyFont="1" applyFill="1" applyBorder="1" applyAlignment="1">
      <alignment wrapText="1"/>
    </xf>
    <xf numFmtId="14" fontId="2" fillId="0" borderId="0" xfId="12" applyNumberFormat="1"/>
    <xf numFmtId="14" fontId="0" fillId="0" borderId="0" xfId="0" applyNumberFormat="1"/>
    <xf numFmtId="173" fontId="31" fillId="13" borderId="18" xfId="12" applyNumberFormat="1" applyFont="1" applyFill="1" applyBorder="1" applyAlignment="1">
      <alignment wrapText="1"/>
    </xf>
    <xf numFmtId="173" fontId="32" fillId="13" borderId="18" xfId="12" applyNumberFormat="1" applyFont="1" applyFill="1" applyBorder="1" applyAlignment="1">
      <alignment wrapText="1"/>
    </xf>
    <xf numFmtId="173" fontId="2" fillId="0" borderId="0" xfId="12" applyNumberFormat="1"/>
    <xf numFmtId="173" fontId="0" fillId="0" borderId="0" xfId="1" applyNumberFormat="1" applyFont="1"/>
    <xf numFmtId="0" fontId="1" fillId="0" borderId="0" xfId="12" applyFont="1"/>
    <xf numFmtId="0" fontId="5" fillId="0" borderId="0" xfId="0" applyFont="1" applyAlignment="1">
      <alignment vertical="top" wrapText="1"/>
    </xf>
    <xf numFmtId="0" fontId="5" fillId="15" borderId="23" xfId="0" applyFont="1" applyFill="1" applyBorder="1" applyProtection="1">
      <protection locked="0"/>
    </xf>
    <xf numFmtId="0" fontId="5" fillId="15" borderId="24" xfId="0" applyFont="1" applyFill="1" applyBorder="1" applyProtection="1">
      <protection locked="0"/>
    </xf>
    <xf numFmtId="0" fontId="5" fillId="15" borderId="25" xfId="0" applyFont="1" applyFill="1" applyBorder="1" applyProtection="1">
      <protection locked="0"/>
    </xf>
    <xf numFmtId="0" fontId="5" fillId="15" borderId="26" xfId="0" applyFont="1" applyFill="1" applyBorder="1" applyProtection="1">
      <protection locked="0"/>
    </xf>
    <xf numFmtId="0" fontId="5" fillId="0" borderId="27" xfId="0" applyFont="1" applyBorder="1" applyAlignment="1">
      <alignment wrapText="1"/>
    </xf>
    <xf numFmtId="0" fontId="5" fillId="0" borderId="14" xfId="0" applyFont="1" applyBorder="1" applyAlignment="1">
      <alignment wrapText="1"/>
    </xf>
    <xf numFmtId="0" fontId="5" fillId="15" borderId="21" xfId="0" applyFont="1" applyFill="1" applyBorder="1" applyProtection="1">
      <protection locked="0"/>
    </xf>
    <xf numFmtId="0" fontId="5" fillId="15" borderId="28" xfId="0" applyFont="1" applyFill="1" applyBorder="1" applyProtection="1">
      <protection locked="0"/>
    </xf>
    <xf numFmtId="0" fontId="5" fillId="0" borderId="29" xfId="0" applyFont="1" applyBorder="1" applyAlignment="1">
      <alignment wrapText="1"/>
    </xf>
    <xf numFmtId="0" fontId="5" fillId="12" borderId="0" xfId="0" applyFont="1" applyFill="1" applyAlignment="1" applyProtection="1">
      <alignment wrapText="1"/>
      <protection locked="0"/>
    </xf>
    <xf numFmtId="0" fontId="43" fillId="12" borderId="0" xfId="0" applyFont="1" applyFill="1" applyAlignment="1" applyProtection="1">
      <alignment horizontal="center" wrapText="1"/>
      <protection locked="0"/>
    </xf>
    <xf numFmtId="0" fontId="43" fillId="12" borderId="21" xfId="0" applyFont="1" applyFill="1" applyBorder="1" applyAlignment="1" applyProtection="1">
      <alignment horizontal="left" vertical="center" wrapText="1" indent="4"/>
      <protection locked="0"/>
    </xf>
    <xf numFmtId="0" fontId="5" fillId="0" borderId="6" xfId="0" applyFont="1" applyBorder="1" applyAlignment="1">
      <alignment wrapText="1"/>
    </xf>
    <xf numFmtId="0" fontId="8" fillId="11" borderId="1" xfId="0" applyFont="1" applyFill="1" applyBorder="1" applyAlignment="1">
      <alignment horizontal="center" vertical="center" wrapText="1"/>
    </xf>
    <xf numFmtId="0" fontId="8" fillId="11" borderId="12" xfId="0" applyFont="1" applyFill="1" applyBorder="1" applyAlignment="1">
      <alignment horizontal="center" vertical="center" wrapText="1"/>
    </xf>
    <xf numFmtId="0" fontId="15" fillId="11" borderId="15" xfId="0" applyFont="1" applyFill="1" applyBorder="1" applyAlignment="1">
      <alignment horizontal="center" wrapText="1"/>
    </xf>
    <xf numFmtId="0" fontId="15" fillId="11" borderId="0" xfId="0" applyFont="1" applyFill="1" applyAlignment="1">
      <alignment horizontal="center" wrapText="1"/>
    </xf>
    <xf numFmtId="0" fontId="5" fillId="15" borderId="6" xfId="0" applyFont="1" applyFill="1" applyBorder="1" applyAlignment="1" applyProtection="1">
      <alignment wrapText="1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47" fillId="12" borderId="0" xfId="0" applyFont="1" applyFill="1" applyAlignment="1" applyProtection="1">
      <alignment horizontal="center" vertical="center"/>
      <protection locked="0"/>
    </xf>
    <xf numFmtId="0" fontId="48" fillId="12" borderId="0" xfId="0" applyFont="1" applyFill="1" applyAlignment="1" applyProtection="1">
      <alignment horizontal="center" vertical="center"/>
      <protection locked="0"/>
    </xf>
    <xf numFmtId="0" fontId="16" fillId="12" borderId="0" xfId="0" applyFont="1" applyFill="1" applyAlignment="1" applyProtection="1">
      <alignment wrapText="1"/>
      <protection locked="0"/>
    </xf>
    <xf numFmtId="0" fontId="44" fillId="12" borderId="0" xfId="0" applyFont="1" applyFill="1" applyProtection="1">
      <protection locked="0"/>
    </xf>
    <xf numFmtId="0" fontId="5" fillId="15" borderId="6" xfId="0" applyFont="1" applyFill="1" applyBorder="1" applyProtection="1">
      <protection locked="0"/>
    </xf>
    <xf numFmtId="0" fontId="19" fillId="0" borderId="0" xfId="0" applyFont="1" applyAlignment="1" applyProtection="1">
      <alignment horizontal="center" vertical="center" wrapText="1"/>
      <protection locked="0"/>
    </xf>
    <xf numFmtId="0" fontId="30" fillId="12" borderId="0" xfId="0" applyFont="1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170" fontId="10" fillId="0" borderId="16" xfId="0" applyNumberFormat="1" applyFont="1" applyBorder="1" applyProtection="1">
      <protection locked="0"/>
    </xf>
    <xf numFmtId="0" fontId="10" fillId="0" borderId="16" xfId="0" applyFont="1" applyBorder="1" applyProtection="1">
      <protection locked="0"/>
    </xf>
    <xf numFmtId="164" fontId="10" fillId="0" borderId="16" xfId="1" applyFont="1" applyBorder="1" applyAlignment="1" applyProtection="1">
      <alignment horizontal="center" wrapText="1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0" fontId="10" fillId="8" borderId="0" xfId="0" applyFont="1" applyFill="1" applyAlignment="1" applyProtection="1">
      <alignment horizontal="center" wrapText="1"/>
      <protection locked="0"/>
    </xf>
    <xf numFmtId="0" fontId="10" fillId="0" borderId="0" xfId="0" applyFont="1" applyProtection="1">
      <protection locked="0"/>
    </xf>
    <xf numFmtId="0" fontId="0" fillId="8" borderId="0" xfId="0" applyFill="1" applyProtection="1">
      <protection locked="0"/>
    </xf>
  </cellXfs>
  <cellStyles count="14">
    <cellStyle name="Comma" xfId="1" builtinId="3"/>
    <cellStyle name="Comma 2" xfId="7" xr:uid="{EAE714A2-C62E-4E9E-92D7-D6016EB3D7B1}"/>
    <cellStyle name="Currency 2" xfId="5" xr:uid="{C247C21D-E34F-4688-A8AE-A091CC0D1E03}"/>
    <cellStyle name="Currency 3" xfId="4" xr:uid="{E6F85689-C1A8-428B-B59D-14A0FDE902E2}"/>
    <cellStyle name="Hyperlink" xfId="11" builtinId="8"/>
    <cellStyle name="Normal" xfId="0" builtinId="0"/>
    <cellStyle name="Normal 2" xfId="6" xr:uid="{4DC9099C-2A7A-4ABC-B1EC-34345A564EB0}"/>
    <cellStyle name="Normal 3" xfId="2" xr:uid="{57A996B4-2D4D-4598-89CE-FFE9CBD0A9BE}"/>
    <cellStyle name="Normal 4" xfId="10" xr:uid="{5E73980A-99AB-4227-A1EF-FF506C0ABA9C}"/>
    <cellStyle name="Normal 5" xfId="8" xr:uid="{A0D09124-7861-4766-BB57-C7660DD29279}"/>
    <cellStyle name="Normal 6" xfId="12" xr:uid="{D4BE3DD0-D9ED-4E35-9A5A-6B3E92AAA677}"/>
    <cellStyle name="Normal 7" xfId="13" xr:uid="{AB26217A-C3B4-47A0-A911-B3F1ECF8F2AB}"/>
    <cellStyle name="Per cent" xfId="9" builtinId="5"/>
    <cellStyle name="Percent 2" xfId="3" xr:uid="{56795DAB-BFD4-4D8A-A0B5-A81BCD427BB4}"/>
  </cellStyles>
  <dxfs count="25"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/>
        <i val="0"/>
        <color rgb="FFC00000"/>
      </font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colors>
    <mruColors>
      <color rgb="FF7D264F"/>
      <color rgb="FFF5F9FD"/>
      <color rgb="FFFFFFCC"/>
      <color rgb="FFFFFFDD"/>
      <color rgb="FF339933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161925</xdr:colOff>
      <xdr:row>0</xdr:row>
      <xdr:rowOff>190500</xdr:rowOff>
    </xdr:from>
    <xdr:to>
      <xdr:col>2</xdr:col>
      <xdr:colOff>1004324</xdr:colOff>
      <xdr:row>1</xdr:row>
      <xdr:rowOff>309373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8BF7C86-B918-4600-BDB8-AB7DAEC53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90500"/>
          <a:ext cx="3938024" cy="576073"/>
        </a:xfrm>
        <a:prstGeom prst="rect">
          <a:avLst/>
        </a:prstGeom>
      </xdr:spPr>
    </xdr:pic>
    <xdr:clientData/>
  </xdr:twoCellAnchor>
  <xdr:twoCellAnchor>
    <xdr:from>
      <xdr:col>1</xdr:col>
      <xdr:colOff>771525</xdr:colOff>
      <xdr:row>40</xdr:row>
      <xdr:rowOff>180975</xdr:rowOff>
    </xdr:from>
    <xdr:to>
      <xdr:col>3</xdr:col>
      <xdr:colOff>285750</xdr:colOff>
      <xdr:row>49</xdr:row>
      <xdr:rowOff>190500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BC46207F-D52A-D1C4-F99A-FD24EA75F6C1}"/>
            </a:ext>
          </a:extLst>
        </xdr:cNvPr>
        <xdr:cNvSpPr/>
      </xdr:nvSpPr>
      <xdr:spPr>
        <a:xfrm>
          <a:off x="1066800" y="9039225"/>
          <a:ext cx="3943350" cy="2105025"/>
        </a:xfrm>
        <a:prstGeom prst="rightBrace">
          <a:avLst>
            <a:gd name="adj1" fmla="val 5619"/>
            <a:gd name="adj2" fmla="val 46371"/>
          </a:avLst>
        </a:prstGeom>
        <a:ln w="28575">
          <a:solidFill>
            <a:srgbClr val="C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IL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161925</xdr:colOff>
      <xdr:row>0</xdr:row>
      <xdr:rowOff>190500</xdr:rowOff>
    </xdr:from>
    <xdr:to>
      <xdr:col>2</xdr:col>
      <xdr:colOff>1004324</xdr:colOff>
      <xdr:row>1</xdr:row>
      <xdr:rowOff>309373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04DC7E-BD16-42DA-A43A-835434A121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90500"/>
          <a:ext cx="3938024" cy="5760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yosefa@hubertaxcpa.com" TargetMode="External"/><Relationship Id="rId1" Type="http://schemas.openxmlformats.org/officeDocument/2006/relationships/hyperlink" Target="http://www.hubertaxcpa.com/" TargetMode="Externa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7167C-2880-4A6F-9810-0DBAD7619E4F}">
  <sheetPr>
    <tabColor rgb="FF7D264F"/>
  </sheetPr>
  <dimension ref="A1:L1325"/>
  <sheetViews>
    <sheetView workbookViewId="0">
      <selection activeCell="D21" sqref="D21"/>
    </sheetView>
  </sheetViews>
  <sheetFormatPr defaultRowHeight="15" x14ac:dyDescent="0.25"/>
  <cols>
    <col min="1" max="1" width="16.28515625" style="134" customWidth="1"/>
    <col min="2" max="2" width="32.5703125" style="52" customWidth="1"/>
    <col min="3" max="3" width="15.5703125" style="143" customWidth="1"/>
    <col min="4" max="4" width="13" style="52" customWidth="1"/>
    <col min="5" max="5" width="26.7109375" style="52" customWidth="1"/>
    <col min="6" max="6" width="8" style="52" customWidth="1"/>
    <col min="7" max="7" width="10.85546875" style="136" customWidth="1"/>
    <col min="8" max="8" width="12.28515625" style="138" customWidth="1"/>
    <col min="9" max="9" width="28.42578125" style="52" customWidth="1"/>
    <col min="10" max="12" width="9.140625" style="52" hidden="1" customWidth="1"/>
    <col min="13" max="16384" width="9.140625" style="52"/>
  </cols>
  <sheetData>
    <row r="1" spans="1:12" ht="21" x14ac:dyDescent="0.25">
      <c r="B1" s="187" t="s">
        <v>0</v>
      </c>
      <c r="C1" s="188">
        <f>YEAR(A6)</f>
        <v>2025</v>
      </c>
      <c r="D1" s="106"/>
      <c r="F1" s="189"/>
    </row>
    <row r="2" spans="1:12" x14ac:dyDescent="0.25">
      <c r="D2" s="106"/>
      <c r="F2" s="189"/>
      <c r="J2" s="52" t="s">
        <v>6</v>
      </c>
    </row>
    <row r="3" spans="1:12" x14ac:dyDescent="0.25">
      <c r="B3" s="190" t="s">
        <v>1</v>
      </c>
      <c r="D3" s="106"/>
      <c r="F3" s="189"/>
      <c r="J3" s="52" t="s">
        <v>7</v>
      </c>
    </row>
    <row r="4" spans="1:12" x14ac:dyDescent="0.25">
      <c r="D4" s="106"/>
      <c r="F4" s="189"/>
    </row>
    <row r="5" spans="1:12" ht="45" x14ac:dyDescent="0.25">
      <c r="A5" s="191" t="s">
        <v>2</v>
      </c>
      <c r="B5" s="192" t="s">
        <v>3</v>
      </c>
      <c r="C5" s="193" t="s">
        <v>120</v>
      </c>
      <c r="D5" s="194" t="s">
        <v>4</v>
      </c>
      <c r="E5" s="192" t="s">
        <v>5</v>
      </c>
      <c r="F5" s="195" t="s">
        <v>119</v>
      </c>
      <c r="G5" s="137" t="s">
        <v>6</v>
      </c>
      <c r="H5" s="139" t="s">
        <v>7</v>
      </c>
      <c r="I5" s="192" t="s">
        <v>476</v>
      </c>
      <c r="J5" s="196"/>
    </row>
    <row r="6" spans="1:12" x14ac:dyDescent="0.25">
      <c r="A6" s="134">
        <v>45658</v>
      </c>
      <c r="B6" s="107"/>
      <c r="D6" s="106"/>
      <c r="E6" s="52" t="s">
        <v>25</v>
      </c>
      <c r="F6" s="197">
        <f>IF(ISBLANK(A6),VLOOKUP($C$1,'Exchange rates'!E:F,2,),(VLOOKUP(A6,'Exchange rates'!A:B,2,TRUE)))</f>
        <v>3.6469999999999998</v>
      </c>
      <c r="G6" s="136">
        <f>IF(D6="NIS",C6/F6,C6)</f>
        <v>0</v>
      </c>
      <c r="H6" s="138">
        <f>IF(D6="USD",C6*F6,C6)</f>
        <v>0</v>
      </c>
      <c r="I6" s="52" t="str">
        <f>IF(AND(C6&gt;0,OR(ISBLANK(E6),ISBLANK(D6))),"Select currency AND Category.","")</f>
        <v/>
      </c>
      <c r="K6" s="52" t="e">
        <f>H6/G6</f>
        <v>#DIV/0!</v>
      </c>
      <c r="L6" s="52" t="e">
        <f>ROUND(K6-3.4,0)</f>
        <v>#DIV/0!</v>
      </c>
    </row>
    <row r="7" spans="1:12" x14ac:dyDescent="0.25">
      <c r="B7" s="107"/>
      <c r="D7" s="106"/>
      <c r="F7" s="197">
        <f>IF(ISBLANK(A7),VLOOKUP($C$1,'Exchange rates'!E:F,2,),(VLOOKUP(A7,'Exchange rates'!A:B,2,TRUE)))</f>
        <v>3.1909999999999998</v>
      </c>
      <c r="G7" s="136">
        <f>IF(D7="NIS",C7/F7,C7)</f>
        <v>0</v>
      </c>
      <c r="H7" s="138">
        <f t="shared" ref="H7:H70" si="0">IF(D7="USD",C7*F7,C7)</f>
        <v>0</v>
      </c>
      <c r="I7" s="52" t="str">
        <f t="shared" ref="I7:I70" si="1">IF(AND(D7&gt;0,OR(ISBLANK(E7),ISBLANK(F7))),"Select currency AND Category.","")</f>
        <v/>
      </c>
      <c r="K7" s="52" t="e">
        <f t="shared" ref="K7:K70" si="2">H7/G7</f>
        <v>#DIV/0!</v>
      </c>
      <c r="L7" s="52" t="e">
        <f t="shared" ref="L7:L70" si="3">ROUND(K7-3.4,0)</f>
        <v>#DIV/0!</v>
      </c>
    </row>
    <row r="8" spans="1:12" x14ac:dyDescent="0.25">
      <c r="B8" s="107"/>
      <c r="D8" s="106"/>
      <c r="F8" s="197">
        <f>IF(ISBLANK(A8),VLOOKUP($C$1,'Exchange rates'!E:F,2,),(VLOOKUP(A8,'Exchange rates'!A:B,2,TRUE)))</f>
        <v>3.1909999999999998</v>
      </c>
      <c r="G8" s="136">
        <f t="shared" ref="G8:G70" si="4">IF(D8="NIS",C8/F8,C8)</f>
        <v>0</v>
      </c>
      <c r="H8" s="138">
        <f t="shared" si="0"/>
        <v>0</v>
      </c>
      <c r="I8" s="52" t="str">
        <f t="shared" si="1"/>
        <v/>
      </c>
      <c r="K8" s="52" t="e">
        <f t="shared" si="2"/>
        <v>#DIV/0!</v>
      </c>
      <c r="L8" s="52" t="e">
        <f>ROUND(K8-3.4,0)</f>
        <v>#DIV/0!</v>
      </c>
    </row>
    <row r="9" spans="1:12" x14ac:dyDescent="0.25">
      <c r="B9" s="107"/>
      <c r="D9" s="106"/>
      <c r="F9" s="197">
        <f>IF(ISBLANK(A9),VLOOKUP($C$1,'Exchange rates'!E:F,2,),(VLOOKUP(A9,'Exchange rates'!A:B,2,TRUE)))</f>
        <v>3.1909999999999998</v>
      </c>
      <c r="G9" s="136">
        <f t="shared" si="4"/>
        <v>0</v>
      </c>
      <c r="H9" s="138">
        <f t="shared" si="0"/>
        <v>0</v>
      </c>
      <c r="I9" s="52" t="str">
        <f t="shared" si="1"/>
        <v/>
      </c>
      <c r="K9" s="52" t="e">
        <f>H9/G9</f>
        <v>#DIV/0!</v>
      </c>
      <c r="L9" s="52" t="e">
        <f t="shared" si="3"/>
        <v>#DIV/0!</v>
      </c>
    </row>
    <row r="10" spans="1:12" x14ac:dyDescent="0.25">
      <c r="B10" s="107"/>
      <c r="D10" s="106"/>
      <c r="F10" s="197">
        <f>IF(ISBLANK(A10),VLOOKUP($C$1,'Exchange rates'!E:F,2,),(VLOOKUP(A10,'Exchange rates'!A:B,2,TRUE)))</f>
        <v>3.1909999999999998</v>
      </c>
      <c r="G10" s="136">
        <f t="shared" si="4"/>
        <v>0</v>
      </c>
      <c r="H10" s="138">
        <f t="shared" si="0"/>
        <v>0</v>
      </c>
      <c r="I10" s="52" t="str">
        <f t="shared" si="1"/>
        <v/>
      </c>
      <c r="K10" s="52" t="e">
        <f>H10/G10</f>
        <v>#DIV/0!</v>
      </c>
      <c r="L10" s="52" t="e">
        <f t="shared" si="3"/>
        <v>#DIV/0!</v>
      </c>
    </row>
    <row r="11" spans="1:12" x14ac:dyDescent="0.25">
      <c r="B11" s="107"/>
      <c r="D11" s="106"/>
      <c r="F11" s="197">
        <f>IF(ISBLANK(A11),VLOOKUP($C$1,'Exchange rates'!E:F,2,),(VLOOKUP(A11,'Exchange rates'!A:B,2,TRUE)))</f>
        <v>3.1909999999999998</v>
      </c>
      <c r="G11" s="136">
        <f t="shared" si="4"/>
        <v>0</v>
      </c>
      <c r="H11" s="138">
        <f t="shared" si="0"/>
        <v>0</v>
      </c>
      <c r="I11" s="52" t="str">
        <f t="shared" si="1"/>
        <v/>
      </c>
      <c r="K11" s="52" t="e">
        <f t="shared" si="2"/>
        <v>#DIV/0!</v>
      </c>
      <c r="L11" s="52" t="e">
        <f>ROUND(K11-3.4,0)</f>
        <v>#DIV/0!</v>
      </c>
    </row>
    <row r="12" spans="1:12" x14ac:dyDescent="0.25">
      <c r="B12" s="107"/>
      <c r="D12" s="106"/>
      <c r="F12" s="197">
        <f>IF(ISBLANK(A12),VLOOKUP($C$1,'Exchange rates'!E:F,2,),(VLOOKUP(A12,'Exchange rates'!A:B,2,TRUE)))</f>
        <v>3.1909999999999998</v>
      </c>
      <c r="G12" s="136">
        <f>IF(D12="NIS",C12/F12,C12)</f>
        <v>0</v>
      </c>
      <c r="H12" s="138">
        <f t="shared" si="0"/>
        <v>0</v>
      </c>
      <c r="I12" s="52" t="str">
        <f t="shared" si="1"/>
        <v/>
      </c>
      <c r="K12" s="52" t="e">
        <f t="shared" si="2"/>
        <v>#DIV/0!</v>
      </c>
      <c r="L12" s="52" t="e">
        <f t="shared" si="3"/>
        <v>#DIV/0!</v>
      </c>
    </row>
    <row r="13" spans="1:12" x14ac:dyDescent="0.25">
      <c r="B13" s="107"/>
      <c r="D13" s="106"/>
      <c r="F13" s="197">
        <f>IF(ISBLANK(A13),VLOOKUP($C$1,'Exchange rates'!E:F,2,),(VLOOKUP(A13,'Exchange rates'!A:B,2,TRUE)))</f>
        <v>3.1909999999999998</v>
      </c>
      <c r="G13" s="136">
        <f t="shared" si="4"/>
        <v>0</v>
      </c>
      <c r="H13" s="138">
        <f t="shared" si="0"/>
        <v>0</v>
      </c>
      <c r="I13" s="52" t="str">
        <f t="shared" si="1"/>
        <v/>
      </c>
      <c r="K13" s="52" t="e">
        <f t="shared" si="2"/>
        <v>#DIV/0!</v>
      </c>
      <c r="L13" s="52" t="e">
        <f t="shared" si="3"/>
        <v>#DIV/0!</v>
      </c>
    </row>
    <row r="14" spans="1:12" x14ac:dyDescent="0.25">
      <c r="B14" s="107"/>
      <c r="D14" s="106"/>
      <c r="F14" s="197">
        <f>IF(ISBLANK(A14),VLOOKUP($C$1,'Exchange rates'!E:F,2,),(VLOOKUP(A14,'Exchange rates'!A:B,2,TRUE)))</f>
        <v>3.1909999999999998</v>
      </c>
      <c r="G14" s="136">
        <f t="shared" si="4"/>
        <v>0</v>
      </c>
      <c r="H14" s="138">
        <f t="shared" si="0"/>
        <v>0</v>
      </c>
      <c r="I14" s="52" t="str">
        <f t="shared" si="1"/>
        <v/>
      </c>
      <c r="K14" s="52" t="e">
        <f t="shared" si="2"/>
        <v>#DIV/0!</v>
      </c>
      <c r="L14" s="52" t="e">
        <f t="shared" si="3"/>
        <v>#DIV/0!</v>
      </c>
    </row>
    <row r="15" spans="1:12" x14ac:dyDescent="0.25">
      <c r="B15" s="107"/>
      <c r="D15" s="106"/>
      <c r="F15" s="197">
        <f>IF(ISBLANK(A15),VLOOKUP($C$1,'Exchange rates'!E:F,2,),(VLOOKUP(A15,'Exchange rates'!A:B,2,TRUE)))</f>
        <v>3.1909999999999998</v>
      </c>
      <c r="G15" s="136">
        <f t="shared" si="4"/>
        <v>0</v>
      </c>
      <c r="H15" s="138">
        <f t="shared" si="0"/>
        <v>0</v>
      </c>
      <c r="I15" s="52" t="str">
        <f t="shared" si="1"/>
        <v/>
      </c>
      <c r="K15" s="52" t="e">
        <f t="shared" si="2"/>
        <v>#DIV/0!</v>
      </c>
      <c r="L15" s="52" t="e">
        <f t="shared" si="3"/>
        <v>#DIV/0!</v>
      </c>
    </row>
    <row r="16" spans="1:12" x14ac:dyDescent="0.25">
      <c r="B16" s="107"/>
      <c r="D16" s="106"/>
      <c r="F16" s="197">
        <f>IF(ISBLANK(A16),VLOOKUP($C$1,'Exchange rates'!E:F,2,),(VLOOKUP(A16,'Exchange rates'!A:B,2,TRUE)))</f>
        <v>3.1909999999999998</v>
      </c>
      <c r="G16" s="136">
        <f t="shared" si="4"/>
        <v>0</v>
      </c>
      <c r="H16" s="138">
        <f t="shared" si="0"/>
        <v>0</v>
      </c>
      <c r="I16" s="52" t="str">
        <f t="shared" si="1"/>
        <v/>
      </c>
      <c r="K16" s="52" t="e">
        <f t="shared" si="2"/>
        <v>#DIV/0!</v>
      </c>
      <c r="L16" s="52" t="e">
        <f t="shared" si="3"/>
        <v>#DIV/0!</v>
      </c>
    </row>
    <row r="17" spans="2:12" x14ac:dyDescent="0.25">
      <c r="B17" s="107"/>
      <c r="D17" s="106"/>
      <c r="F17" s="197">
        <f>IF(ISBLANK(A17),VLOOKUP($C$1,'Exchange rates'!E:F,2,),(VLOOKUP(A17,'Exchange rates'!A:B,2,TRUE)))</f>
        <v>3.1909999999999998</v>
      </c>
      <c r="G17" s="136">
        <f t="shared" si="4"/>
        <v>0</v>
      </c>
      <c r="H17" s="138">
        <f t="shared" si="0"/>
        <v>0</v>
      </c>
      <c r="I17" s="52" t="str">
        <f t="shared" si="1"/>
        <v/>
      </c>
      <c r="K17" s="52" t="e">
        <f t="shared" si="2"/>
        <v>#DIV/0!</v>
      </c>
      <c r="L17" s="52" t="e">
        <f t="shared" si="3"/>
        <v>#DIV/0!</v>
      </c>
    </row>
    <row r="18" spans="2:12" x14ac:dyDescent="0.25">
      <c r="B18" s="107"/>
      <c r="D18" s="106"/>
      <c r="F18" s="197">
        <f>IF(ISBLANK(A18),VLOOKUP($C$1,'Exchange rates'!E:F,2,),(VLOOKUP(A18,'Exchange rates'!A:B,2,TRUE)))</f>
        <v>3.1909999999999998</v>
      </c>
      <c r="G18" s="136">
        <f t="shared" si="4"/>
        <v>0</v>
      </c>
      <c r="H18" s="138">
        <f t="shared" si="0"/>
        <v>0</v>
      </c>
      <c r="I18" s="52" t="str">
        <f t="shared" si="1"/>
        <v/>
      </c>
      <c r="K18" s="52" t="e">
        <f t="shared" si="2"/>
        <v>#DIV/0!</v>
      </c>
      <c r="L18" s="52" t="e">
        <f t="shared" si="3"/>
        <v>#DIV/0!</v>
      </c>
    </row>
    <row r="19" spans="2:12" x14ac:dyDescent="0.25">
      <c r="B19" s="107"/>
      <c r="D19" s="106"/>
      <c r="F19" s="197">
        <f>IF(ISBLANK(A19),VLOOKUP($C$1,'Exchange rates'!E:F,2,),(VLOOKUP(A19,'Exchange rates'!A:B,2,TRUE)))</f>
        <v>3.1909999999999998</v>
      </c>
      <c r="G19" s="136">
        <f t="shared" si="4"/>
        <v>0</v>
      </c>
      <c r="H19" s="138">
        <f t="shared" si="0"/>
        <v>0</v>
      </c>
      <c r="I19" s="52" t="str">
        <f t="shared" si="1"/>
        <v/>
      </c>
      <c r="K19" s="52" t="e">
        <f t="shared" si="2"/>
        <v>#DIV/0!</v>
      </c>
      <c r="L19" s="52" t="e">
        <f t="shared" si="3"/>
        <v>#DIV/0!</v>
      </c>
    </row>
    <row r="20" spans="2:12" x14ac:dyDescent="0.25">
      <c r="B20" s="107"/>
      <c r="D20" s="106"/>
      <c r="F20" s="197">
        <f>IF(ISBLANK(A20),VLOOKUP($C$1,'Exchange rates'!E:F,2,),(VLOOKUP(A20,'Exchange rates'!A:B,2,TRUE)))</f>
        <v>3.1909999999999998</v>
      </c>
      <c r="G20" s="136">
        <f t="shared" si="4"/>
        <v>0</v>
      </c>
      <c r="H20" s="138">
        <f t="shared" si="0"/>
        <v>0</v>
      </c>
      <c r="I20" s="52" t="str">
        <f t="shared" si="1"/>
        <v/>
      </c>
      <c r="K20" s="52" t="e">
        <f t="shared" si="2"/>
        <v>#DIV/0!</v>
      </c>
      <c r="L20" s="52" t="e">
        <f t="shared" si="3"/>
        <v>#DIV/0!</v>
      </c>
    </row>
    <row r="21" spans="2:12" x14ac:dyDescent="0.25">
      <c r="B21" s="107"/>
      <c r="D21" s="106"/>
      <c r="F21" s="197">
        <f>IF(ISBLANK(A21),VLOOKUP($C$1,'Exchange rates'!E:F,2,),(VLOOKUP(A21,'Exchange rates'!A:B,2,TRUE)))</f>
        <v>3.1909999999999998</v>
      </c>
      <c r="G21" s="136">
        <f t="shared" si="4"/>
        <v>0</v>
      </c>
      <c r="H21" s="138">
        <f t="shared" si="0"/>
        <v>0</v>
      </c>
      <c r="I21" s="52" t="str">
        <f t="shared" si="1"/>
        <v/>
      </c>
      <c r="K21" s="52" t="e">
        <f t="shared" si="2"/>
        <v>#DIV/0!</v>
      </c>
      <c r="L21" s="52" t="e">
        <f t="shared" si="3"/>
        <v>#DIV/0!</v>
      </c>
    </row>
    <row r="22" spans="2:12" x14ac:dyDescent="0.25">
      <c r="B22" s="108"/>
      <c r="D22" s="106"/>
      <c r="F22" s="197">
        <f>IF(ISBLANK(A22),VLOOKUP($C$1,'Exchange rates'!E:F,2,),(VLOOKUP(A22,'Exchange rates'!A:B,2,TRUE)))</f>
        <v>3.1909999999999998</v>
      </c>
      <c r="G22" s="136">
        <f t="shared" si="4"/>
        <v>0</v>
      </c>
      <c r="H22" s="138">
        <f t="shared" si="0"/>
        <v>0</v>
      </c>
      <c r="I22" s="52" t="str">
        <f t="shared" si="1"/>
        <v/>
      </c>
      <c r="K22" s="52" t="e">
        <f t="shared" si="2"/>
        <v>#DIV/0!</v>
      </c>
      <c r="L22" s="52" t="e">
        <f t="shared" si="3"/>
        <v>#DIV/0!</v>
      </c>
    </row>
    <row r="23" spans="2:12" x14ac:dyDescent="0.25">
      <c r="B23" s="109"/>
      <c r="D23" s="106"/>
      <c r="F23" s="197">
        <f>IF(ISBLANK(A23),VLOOKUP($C$1,'Exchange rates'!E:F,2,),(VLOOKUP(A23,'Exchange rates'!A:B,2,TRUE)))</f>
        <v>3.1909999999999998</v>
      </c>
      <c r="G23" s="136">
        <f t="shared" si="4"/>
        <v>0</v>
      </c>
      <c r="H23" s="138">
        <f t="shared" si="0"/>
        <v>0</v>
      </c>
      <c r="I23" s="52" t="str">
        <f t="shared" si="1"/>
        <v/>
      </c>
      <c r="K23" s="52" t="e">
        <f t="shared" si="2"/>
        <v>#DIV/0!</v>
      </c>
      <c r="L23" s="52" t="e">
        <f t="shared" si="3"/>
        <v>#DIV/0!</v>
      </c>
    </row>
    <row r="24" spans="2:12" x14ac:dyDescent="0.25">
      <c r="B24" s="108"/>
      <c r="D24" s="106"/>
      <c r="F24" s="197">
        <f>IF(ISBLANK(A24),VLOOKUP($C$1,'Exchange rates'!E:F,2,),(VLOOKUP(A24,'Exchange rates'!A:B,2,TRUE)))</f>
        <v>3.1909999999999998</v>
      </c>
      <c r="G24" s="136">
        <f t="shared" si="4"/>
        <v>0</v>
      </c>
      <c r="H24" s="138">
        <f t="shared" si="0"/>
        <v>0</v>
      </c>
      <c r="I24" s="52" t="str">
        <f t="shared" si="1"/>
        <v/>
      </c>
      <c r="K24" s="52" t="e">
        <f t="shared" si="2"/>
        <v>#DIV/0!</v>
      </c>
      <c r="L24" s="52" t="e">
        <f t="shared" si="3"/>
        <v>#DIV/0!</v>
      </c>
    </row>
    <row r="25" spans="2:12" x14ac:dyDescent="0.25">
      <c r="B25" s="108"/>
      <c r="D25" s="106"/>
      <c r="F25" s="197">
        <f>IF(ISBLANK(A25),VLOOKUP($C$1,'Exchange rates'!E:F,2,),(VLOOKUP(A25,'Exchange rates'!A:B,2,TRUE)))</f>
        <v>3.1909999999999998</v>
      </c>
      <c r="G25" s="136">
        <f t="shared" si="4"/>
        <v>0</v>
      </c>
      <c r="H25" s="138">
        <f t="shared" si="0"/>
        <v>0</v>
      </c>
      <c r="I25" s="52" t="str">
        <f t="shared" si="1"/>
        <v/>
      </c>
      <c r="K25" s="52" t="e">
        <f t="shared" si="2"/>
        <v>#DIV/0!</v>
      </c>
      <c r="L25" s="52" t="e">
        <f t="shared" si="3"/>
        <v>#DIV/0!</v>
      </c>
    </row>
    <row r="26" spans="2:12" x14ac:dyDescent="0.25">
      <c r="B26" s="108"/>
      <c r="D26" s="106"/>
      <c r="F26" s="197">
        <f>IF(ISBLANK(A26),VLOOKUP($C$1,'Exchange rates'!E:F,2,),(VLOOKUP(A26,'Exchange rates'!A:B,2,TRUE)))</f>
        <v>3.1909999999999998</v>
      </c>
      <c r="G26" s="136">
        <f t="shared" si="4"/>
        <v>0</v>
      </c>
      <c r="H26" s="138">
        <f t="shared" si="0"/>
        <v>0</v>
      </c>
      <c r="I26" s="52" t="str">
        <f t="shared" si="1"/>
        <v/>
      </c>
      <c r="K26" s="52" t="e">
        <f t="shared" si="2"/>
        <v>#DIV/0!</v>
      </c>
      <c r="L26" s="52" t="e">
        <f t="shared" si="3"/>
        <v>#DIV/0!</v>
      </c>
    </row>
    <row r="27" spans="2:12" x14ac:dyDescent="0.25">
      <c r="B27" s="108"/>
      <c r="D27" s="106"/>
      <c r="F27" s="197">
        <f>IF(ISBLANK(A27),VLOOKUP($C$1,'Exchange rates'!E:F,2,),(VLOOKUP(A27,'Exchange rates'!A:B,2,TRUE)))</f>
        <v>3.1909999999999998</v>
      </c>
      <c r="G27" s="136">
        <f t="shared" si="4"/>
        <v>0</v>
      </c>
      <c r="H27" s="138">
        <f t="shared" si="0"/>
        <v>0</v>
      </c>
      <c r="I27" s="52" t="str">
        <f t="shared" si="1"/>
        <v/>
      </c>
      <c r="K27" s="52" t="e">
        <f t="shared" si="2"/>
        <v>#DIV/0!</v>
      </c>
      <c r="L27" s="52" t="e">
        <f t="shared" si="3"/>
        <v>#DIV/0!</v>
      </c>
    </row>
    <row r="28" spans="2:12" x14ac:dyDescent="0.25">
      <c r="B28" s="108"/>
      <c r="D28" s="106"/>
      <c r="F28" s="197">
        <f>IF(ISBLANK(A28),VLOOKUP($C$1,'Exchange rates'!E:F,2,),(VLOOKUP(A28,'Exchange rates'!A:B,2,TRUE)))</f>
        <v>3.1909999999999998</v>
      </c>
      <c r="G28" s="136">
        <f t="shared" si="4"/>
        <v>0</v>
      </c>
      <c r="H28" s="138">
        <f t="shared" si="0"/>
        <v>0</v>
      </c>
      <c r="I28" s="52" t="str">
        <f t="shared" si="1"/>
        <v/>
      </c>
      <c r="K28" s="52" t="e">
        <f t="shared" si="2"/>
        <v>#DIV/0!</v>
      </c>
      <c r="L28" s="52" t="e">
        <f t="shared" si="3"/>
        <v>#DIV/0!</v>
      </c>
    </row>
    <row r="29" spans="2:12" x14ac:dyDescent="0.25">
      <c r="B29" s="108"/>
      <c r="D29" s="106"/>
      <c r="F29" s="197">
        <f>IF(ISBLANK(A29),VLOOKUP($C$1,'Exchange rates'!E:F,2,),(VLOOKUP(A29,'Exchange rates'!A:B,2,TRUE)))</f>
        <v>3.1909999999999998</v>
      </c>
      <c r="G29" s="136">
        <f t="shared" si="4"/>
        <v>0</v>
      </c>
      <c r="H29" s="138">
        <f t="shared" si="0"/>
        <v>0</v>
      </c>
      <c r="I29" s="52" t="str">
        <f t="shared" si="1"/>
        <v/>
      </c>
      <c r="K29" s="52" t="e">
        <f t="shared" si="2"/>
        <v>#DIV/0!</v>
      </c>
      <c r="L29" s="52" t="e">
        <f t="shared" si="3"/>
        <v>#DIV/0!</v>
      </c>
    </row>
    <row r="30" spans="2:12" x14ac:dyDescent="0.25">
      <c r="B30" s="108"/>
      <c r="D30" s="106"/>
      <c r="F30" s="197">
        <f>IF(ISBLANK(A30),VLOOKUP($C$1,'Exchange rates'!E:F,2,),(VLOOKUP(A30,'Exchange rates'!A:B,2,TRUE)))</f>
        <v>3.1909999999999998</v>
      </c>
      <c r="G30" s="136">
        <f t="shared" si="4"/>
        <v>0</v>
      </c>
      <c r="H30" s="138">
        <f t="shared" si="0"/>
        <v>0</v>
      </c>
      <c r="I30" s="52" t="str">
        <f t="shared" si="1"/>
        <v/>
      </c>
      <c r="K30" s="52" t="e">
        <f t="shared" si="2"/>
        <v>#DIV/0!</v>
      </c>
      <c r="L30" s="52" t="e">
        <f t="shared" si="3"/>
        <v>#DIV/0!</v>
      </c>
    </row>
    <row r="31" spans="2:12" x14ac:dyDescent="0.25">
      <c r="B31" s="109"/>
      <c r="D31" s="106"/>
      <c r="F31" s="197">
        <f>IF(ISBLANK(A31),VLOOKUP($C$1,'Exchange rates'!E:F,2,),(VLOOKUP(A31,'Exchange rates'!A:B,2,TRUE)))</f>
        <v>3.1909999999999998</v>
      </c>
      <c r="G31" s="136">
        <f t="shared" si="4"/>
        <v>0</v>
      </c>
      <c r="H31" s="138">
        <f t="shared" si="0"/>
        <v>0</v>
      </c>
      <c r="I31" s="52" t="str">
        <f t="shared" si="1"/>
        <v/>
      </c>
      <c r="K31" s="52" t="e">
        <f t="shared" si="2"/>
        <v>#DIV/0!</v>
      </c>
      <c r="L31" s="52" t="e">
        <f t="shared" si="3"/>
        <v>#DIV/0!</v>
      </c>
    </row>
    <row r="32" spans="2:12" x14ac:dyDescent="0.25">
      <c r="B32" s="108"/>
      <c r="D32" s="106"/>
      <c r="F32" s="197">
        <f>IF(ISBLANK(A32),VLOOKUP($C$1,'Exchange rates'!E:F,2,),(VLOOKUP(A32,'Exchange rates'!A:B,2,TRUE)))</f>
        <v>3.1909999999999998</v>
      </c>
      <c r="G32" s="136">
        <f t="shared" si="4"/>
        <v>0</v>
      </c>
      <c r="H32" s="138">
        <f t="shared" si="0"/>
        <v>0</v>
      </c>
      <c r="I32" s="52" t="str">
        <f t="shared" si="1"/>
        <v/>
      </c>
      <c r="K32" s="52" t="e">
        <f t="shared" si="2"/>
        <v>#DIV/0!</v>
      </c>
      <c r="L32" s="52" t="e">
        <f t="shared" si="3"/>
        <v>#DIV/0!</v>
      </c>
    </row>
    <row r="33" spans="2:12" x14ac:dyDescent="0.25">
      <c r="B33" s="108"/>
      <c r="D33" s="106"/>
      <c r="F33" s="197">
        <f>IF(ISBLANK(A33),VLOOKUP($C$1,'Exchange rates'!E:F,2,),(VLOOKUP(A33,'Exchange rates'!A:B,2,TRUE)))</f>
        <v>3.1909999999999998</v>
      </c>
      <c r="G33" s="136">
        <f t="shared" si="4"/>
        <v>0</v>
      </c>
      <c r="H33" s="138">
        <f t="shared" si="0"/>
        <v>0</v>
      </c>
      <c r="I33" s="52" t="str">
        <f t="shared" si="1"/>
        <v/>
      </c>
      <c r="K33" s="52" t="e">
        <f t="shared" si="2"/>
        <v>#DIV/0!</v>
      </c>
      <c r="L33" s="52" t="e">
        <f t="shared" si="3"/>
        <v>#DIV/0!</v>
      </c>
    </row>
    <row r="34" spans="2:12" x14ac:dyDescent="0.25">
      <c r="B34" s="109"/>
      <c r="D34" s="106"/>
      <c r="F34" s="197">
        <f>IF(ISBLANK(A34),VLOOKUP($C$1,'Exchange rates'!E:F,2,),(VLOOKUP(A34,'Exchange rates'!A:B,2,TRUE)))</f>
        <v>3.1909999999999998</v>
      </c>
      <c r="G34" s="136">
        <f t="shared" si="4"/>
        <v>0</v>
      </c>
      <c r="H34" s="138">
        <f t="shared" si="0"/>
        <v>0</v>
      </c>
      <c r="I34" s="52" t="str">
        <f t="shared" si="1"/>
        <v/>
      </c>
      <c r="K34" s="52" t="e">
        <f t="shared" si="2"/>
        <v>#DIV/0!</v>
      </c>
      <c r="L34" s="52" t="e">
        <f t="shared" si="3"/>
        <v>#DIV/0!</v>
      </c>
    </row>
    <row r="35" spans="2:12" x14ac:dyDescent="0.25">
      <c r="B35" s="108"/>
      <c r="D35" s="106"/>
      <c r="F35" s="197">
        <f>IF(ISBLANK(A35),VLOOKUP($C$1,'Exchange rates'!E:F,2,),(VLOOKUP(A35,'Exchange rates'!A:B,2,TRUE)))</f>
        <v>3.1909999999999998</v>
      </c>
      <c r="G35" s="136">
        <f t="shared" si="4"/>
        <v>0</v>
      </c>
      <c r="H35" s="138">
        <f t="shared" si="0"/>
        <v>0</v>
      </c>
      <c r="I35" s="52" t="str">
        <f t="shared" si="1"/>
        <v/>
      </c>
      <c r="K35" s="52" t="e">
        <f t="shared" si="2"/>
        <v>#DIV/0!</v>
      </c>
      <c r="L35" s="52" t="e">
        <f t="shared" si="3"/>
        <v>#DIV/0!</v>
      </c>
    </row>
    <row r="36" spans="2:12" x14ac:dyDescent="0.25">
      <c r="B36" s="108"/>
      <c r="D36" s="106"/>
      <c r="F36" s="197">
        <f>IF(ISBLANK(A36),VLOOKUP($C$1,'Exchange rates'!E:F,2,),(VLOOKUP(A36,'Exchange rates'!A:B,2,TRUE)))</f>
        <v>3.1909999999999998</v>
      </c>
      <c r="G36" s="136">
        <f t="shared" si="4"/>
        <v>0</v>
      </c>
      <c r="H36" s="138">
        <f t="shared" si="0"/>
        <v>0</v>
      </c>
      <c r="I36" s="52" t="str">
        <f t="shared" si="1"/>
        <v/>
      </c>
      <c r="K36" s="52" t="e">
        <f t="shared" si="2"/>
        <v>#DIV/0!</v>
      </c>
      <c r="L36" s="52" t="e">
        <f t="shared" si="3"/>
        <v>#DIV/0!</v>
      </c>
    </row>
    <row r="37" spans="2:12" x14ac:dyDescent="0.25">
      <c r="B37" s="109"/>
      <c r="D37" s="106"/>
      <c r="F37" s="197">
        <f>IF(ISBLANK(A37),VLOOKUP($C$1,'Exchange rates'!E:F,2,),(VLOOKUP(A37,'Exchange rates'!A:B,2,TRUE)))</f>
        <v>3.1909999999999998</v>
      </c>
      <c r="G37" s="136">
        <f t="shared" si="4"/>
        <v>0</v>
      </c>
      <c r="H37" s="138">
        <f t="shared" si="0"/>
        <v>0</v>
      </c>
      <c r="I37" s="52" t="str">
        <f t="shared" si="1"/>
        <v/>
      </c>
      <c r="K37" s="52" t="e">
        <f t="shared" si="2"/>
        <v>#DIV/0!</v>
      </c>
      <c r="L37" s="52" t="e">
        <f t="shared" si="3"/>
        <v>#DIV/0!</v>
      </c>
    </row>
    <row r="38" spans="2:12" x14ac:dyDescent="0.25">
      <c r="B38" s="108"/>
      <c r="D38" s="106"/>
      <c r="F38" s="197">
        <f>IF(ISBLANK(A38),VLOOKUP($C$1,'Exchange rates'!E:F,2,),(VLOOKUP(A38,'Exchange rates'!A:B,2,TRUE)))</f>
        <v>3.1909999999999998</v>
      </c>
      <c r="G38" s="136">
        <f t="shared" si="4"/>
        <v>0</v>
      </c>
      <c r="H38" s="138">
        <f t="shared" si="0"/>
        <v>0</v>
      </c>
      <c r="I38" s="52" t="str">
        <f t="shared" si="1"/>
        <v/>
      </c>
      <c r="K38" s="52" t="e">
        <f t="shared" si="2"/>
        <v>#DIV/0!</v>
      </c>
      <c r="L38" s="52" t="e">
        <f t="shared" si="3"/>
        <v>#DIV/0!</v>
      </c>
    </row>
    <row r="39" spans="2:12" x14ac:dyDescent="0.25">
      <c r="B39" s="109"/>
      <c r="D39" s="106"/>
      <c r="F39" s="197">
        <f>IF(ISBLANK(A39),VLOOKUP($C$1,'Exchange rates'!E:F,2,),(VLOOKUP(A39,'Exchange rates'!A:B,2,TRUE)))</f>
        <v>3.1909999999999998</v>
      </c>
      <c r="G39" s="136">
        <f t="shared" si="4"/>
        <v>0</v>
      </c>
      <c r="H39" s="138">
        <f t="shared" si="0"/>
        <v>0</v>
      </c>
      <c r="I39" s="52" t="str">
        <f t="shared" si="1"/>
        <v/>
      </c>
      <c r="K39" s="52" t="e">
        <f t="shared" si="2"/>
        <v>#DIV/0!</v>
      </c>
      <c r="L39" s="52" t="e">
        <f t="shared" si="3"/>
        <v>#DIV/0!</v>
      </c>
    </row>
    <row r="40" spans="2:12" x14ac:dyDescent="0.25">
      <c r="B40" s="108"/>
      <c r="D40" s="106"/>
      <c r="F40" s="197">
        <f>IF(ISBLANK(A40),VLOOKUP($C$1,'Exchange rates'!E:F,2,),(VLOOKUP(A40,'Exchange rates'!A:B,2,TRUE)))</f>
        <v>3.1909999999999998</v>
      </c>
      <c r="G40" s="136">
        <f t="shared" si="4"/>
        <v>0</v>
      </c>
      <c r="H40" s="138">
        <f t="shared" si="0"/>
        <v>0</v>
      </c>
      <c r="I40" s="52" t="str">
        <f t="shared" si="1"/>
        <v/>
      </c>
      <c r="K40" s="52" t="e">
        <f t="shared" si="2"/>
        <v>#DIV/0!</v>
      </c>
      <c r="L40" s="52" t="e">
        <f t="shared" si="3"/>
        <v>#DIV/0!</v>
      </c>
    </row>
    <row r="41" spans="2:12" x14ac:dyDescent="0.25">
      <c r="B41" s="109"/>
      <c r="D41" s="106"/>
      <c r="F41" s="197">
        <f>IF(ISBLANK(A41),VLOOKUP($C$1,'Exchange rates'!E:F,2,),(VLOOKUP(A41,'Exchange rates'!A:B,2,TRUE)))</f>
        <v>3.1909999999999998</v>
      </c>
      <c r="G41" s="136">
        <f t="shared" si="4"/>
        <v>0</v>
      </c>
      <c r="H41" s="138">
        <f t="shared" si="0"/>
        <v>0</v>
      </c>
      <c r="I41" s="52" t="str">
        <f t="shared" si="1"/>
        <v/>
      </c>
      <c r="K41" s="52" t="e">
        <f t="shared" si="2"/>
        <v>#DIV/0!</v>
      </c>
      <c r="L41" s="52" t="e">
        <f t="shared" si="3"/>
        <v>#DIV/0!</v>
      </c>
    </row>
    <row r="42" spans="2:12" x14ac:dyDescent="0.25">
      <c r="B42" s="109"/>
      <c r="D42" s="106"/>
      <c r="F42" s="197">
        <f>IF(ISBLANK(A42),VLOOKUP($C$1,'Exchange rates'!E:F,2,),(VLOOKUP(A42,'Exchange rates'!A:B,2,TRUE)))</f>
        <v>3.1909999999999998</v>
      </c>
      <c r="G42" s="136">
        <f t="shared" si="4"/>
        <v>0</v>
      </c>
      <c r="H42" s="138">
        <f t="shared" si="0"/>
        <v>0</v>
      </c>
      <c r="I42" s="52" t="str">
        <f t="shared" si="1"/>
        <v/>
      </c>
      <c r="K42" s="52" t="e">
        <f t="shared" si="2"/>
        <v>#DIV/0!</v>
      </c>
      <c r="L42" s="52" t="e">
        <f t="shared" si="3"/>
        <v>#DIV/0!</v>
      </c>
    </row>
    <row r="43" spans="2:12" x14ac:dyDescent="0.25">
      <c r="B43" s="108"/>
      <c r="D43" s="106"/>
      <c r="F43" s="197">
        <f>IF(ISBLANK(A43),VLOOKUP($C$1,'Exchange rates'!E:F,2,),(VLOOKUP(A43,'Exchange rates'!A:B,2,TRUE)))</f>
        <v>3.1909999999999998</v>
      </c>
      <c r="G43" s="136">
        <f t="shared" si="4"/>
        <v>0</v>
      </c>
      <c r="H43" s="138">
        <f t="shared" si="0"/>
        <v>0</v>
      </c>
      <c r="I43" s="52" t="str">
        <f t="shared" si="1"/>
        <v/>
      </c>
      <c r="K43" s="52" t="e">
        <f t="shared" si="2"/>
        <v>#DIV/0!</v>
      </c>
      <c r="L43" s="52" t="e">
        <f t="shared" si="3"/>
        <v>#DIV/0!</v>
      </c>
    </row>
    <row r="44" spans="2:12" x14ac:dyDescent="0.25">
      <c r="B44" s="108"/>
      <c r="D44" s="106"/>
      <c r="F44" s="197">
        <f>IF(ISBLANK(A44),VLOOKUP($C$1,'Exchange rates'!E:F,2,),(VLOOKUP(A44,'Exchange rates'!A:B,2,TRUE)))</f>
        <v>3.1909999999999998</v>
      </c>
      <c r="G44" s="136">
        <f t="shared" si="4"/>
        <v>0</v>
      </c>
      <c r="H44" s="138">
        <f t="shared" si="0"/>
        <v>0</v>
      </c>
      <c r="I44" s="52" t="str">
        <f t="shared" si="1"/>
        <v/>
      </c>
      <c r="K44" s="52" t="e">
        <f t="shared" si="2"/>
        <v>#DIV/0!</v>
      </c>
      <c r="L44" s="52" t="e">
        <f t="shared" si="3"/>
        <v>#DIV/0!</v>
      </c>
    </row>
    <row r="45" spans="2:12" x14ac:dyDescent="0.25">
      <c r="B45" s="108"/>
      <c r="D45" s="106"/>
      <c r="F45" s="197">
        <f>IF(ISBLANK(A45),VLOOKUP($C$1,'Exchange rates'!E:F,2,),(VLOOKUP(A45,'Exchange rates'!A:B,2,TRUE)))</f>
        <v>3.1909999999999998</v>
      </c>
      <c r="G45" s="136">
        <f t="shared" si="4"/>
        <v>0</v>
      </c>
      <c r="H45" s="138">
        <f t="shared" si="0"/>
        <v>0</v>
      </c>
      <c r="I45" s="52" t="str">
        <f t="shared" si="1"/>
        <v/>
      </c>
      <c r="K45" s="52" t="e">
        <f t="shared" si="2"/>
        <v>#DIV/0!</v>
      </c>
      <c r="L45" s="52" t="e">
        <f t="shared" si="3"/>
        <v>#DIV/0!</v>
      </c>
    </row>
    <row r="46" spans="2:12" x14ac:dyDescent="0.25">
      <c r="B46" s="108"/>
      <c r="D46" s="106"/>
      <c r="F46" s="197">
        <f>IF(ISBLANK(A46),VLOOKUP($C$1,'Exchange rates'!E:F,2,),(VLOOKUP(A46,'Exchange rates'!A:B,2,TRUE)))</f>
        <v>3.1909999999999998</v>
      </c>
      <c r="G46" s="136">
        <f t="shared" si="4"/>
        <v>0</v>
      </c>
      <c r="H46" s="138">
        <f t="shared" si="0"/>
        <v>0</v>
      </c>
      <c r="I46" s="52" t="str">
        <f t="shared" si="1"/>
        <v/>
      </c>
      <c r="K46" s="52" t="e">
        <f t="shared" si="2"/>
        <v>#DIV/0!</v>
      </c>
      <c r="L46" s="52" t="e">
        <f t="shared" si="3"/>
        <v>#DIV/0!</v>
      </c>
    </row>
    <row r="47" spans="2:12" ht="15.75" x14ac:dyDescent="0.25">
      <c r="B47" s="110"/>
      <c r="D47" s="106"/>
      <c r="F47" s="197">
        <f>IF(ISBLANK(A47),VLOOKUP($C$1,'Exchange rates'!E:F,2,),(VLOOKUP(A47,'Exchange rates'!A:B,2,TRUE)))</f>
        <v>3.1909999999999998</v>
      </c>
      <c r="G47" s="136">
        <f t="shared" si="4"/>
        <v>0</v>
      </c>
      <c r="H47" s="138">
        <f t="shared" si="0"/>
        <v>0</v>
      </c>
      <c r="I47" s="52" t="str">
        <f t="shared" si="1"/>
        <v/>
      </c>
      <c r="K47" s="52" t="e">
        <f t="shared" si="2"/>
        <v>#DIV/0!</v>
      </c>
      <c r="L47" s="52" t="e">
        <f t="shared" si="3"/>
        <v>#DIV/0!</v>
      </c>
    </row>
    <row r="48" spans="2:12" ht="15.75" x14ac:dyDescent="0.25">
      <c r="B48" s="110"/>
      <c r="D48" s="106"/>
      <c r="F48" s="197">
        <f>IF(ISBLANK(A48),VLOOKUP($C$1,'Exchange rates'!E:F,2,),(VLOOKUP(A48,'Exchange rates'!A:B,2,TRUE)))</f>
        <v>3.1909999999999998</v>
      </c>
      <c r="G48" s="136">
        <f t="shared" si="4"/>
        <v>0</v>
      </c>
      <c r="H48" s="138">
        <f t="shared" si="0"/>
        <v>0</v>
      </c>
      <c r="I48" s="52" t="str">
        <f t="shared" si="1"/>
        <v/>
      </c>
      <c r="K48" s="52" t="e">
        <f t="shared" si="2"/>
        <v>#DIV/0!</v>
      </c>
      <c r="L48" s="52" t="e">
        <f t="shared" si="3"/>
        <v>#DIV/0!</v>
      </c>
    </row>
    <row r="49" spans="4:12" x14ac:dyDescent="0.25">
      <c r="D49" s="106"/>
      <c r="F49" s="197">
        <f>IF(ISBLANK(A49),VLOOKUP($C$1,'Exchange rates'!E:F,2,),(VLOOKUP(A49,'Exchange rates'!A:B,2,TRUE)))</f>
        <v>3.1909999999999998</v>
      </c>
      <c r="G49" s="136">
        <f t="shared" si="4"/>
        <v>0</v>
      </c>
      <c r="H49" s="138">
        <f t="shared" si="0"/>
        <v>0</v>
      </c>
      <c r="I49" s="52" t="str">
        <f t="shared" si="1"/>
        <v/>
      </c>
      <c r="K49" s="52" t="e">
        <f t="shared" si="2"/>
        <v>#DIV/0!</v>
      </c>
      <c r="L49" s="52" t="e">
        <f t="shared" si="3"/>
        <v>#DIV/0!</v>
      </c>
    </row>
    <row r="50" spans="4:12" x14ac:dyDescent="0.25">
      <c r="D50" s="106"/>
      <c r="F50" s="197">
        <f>IF(ISBLANK(A50),VLOOKUP($C$1,'Exchange rates'!E:F,2,),(VLOOKUP(A50,'Exchange rates'!A:B,2,TRUE)))</f>
        <v>3.1909999999999998</v>
      </c>
      <c r="G50" s="136">
        <f t="shared" si="4"/>
        <v>0</v>
      </c>
      <c r="H50" s="138">
        <f t="shared" si="0"/>
        <v>0</v>
      </c>
      <c r="I50" s="52" t="str">
        <f t="shared" si="1"/>
        <v/>
      </c>
      <c r="K50" s="52" t="e">
        <f t="shared" si="2"/>
        <v>#DIV/0!</v>
      </c>
      <c r="L50" s="52" t="e">
        <f t="shared" si="3"/>
        <v>#DIV/0!</v>
      </c>
    </row>
    <row r="51" spans="4:12" x14ac:dyDescent="0.25">
      <c r="D51" s="106"/>
      <c r="F51" s="197">
        <f>IF(ISBLANK(A51),VLOOKUP($C$1,'Exchange rates'!E:F,2,),(VLOOKUP(A51,'Exchange rates'!A:B,2,TRUE)))</f>
        <v>3.1909999999999998</v>
      </c>
      <c r="G51" s="136">
        <f t="shared" si="4"/>
        <v>0</v>
      </c>
      <c r="H51" s="138">
        <f t="shared" si="0"/>
        <v>0</v>
      </c>
      <c r="I51" s="52" t="str">
        <f t="shared" si="1"/>
        <v/>
      </c>
      <c r="K51" s="52" t="e">
        <f t="shared" si="2"/>
        <v>#DIV/0!</v>
      </c>
      <c r="L51" s="52" t="e">
        <f t="shared" si="3"/>
        <v>#DIV/0!</v>
      </c>
    </row>
    <row r="52" spans="4:12" x14ac:dyDescent="0.25">
      <c r="D52" s="106"/>
      <c r="F52" s="197">
        <f>IF(ISBLANK(A52),VLOOKUP($C$1,'Exchange rates'!E:F,2,),(VLOOKUP(A52,'Exchange rates'!A:B,2,TRUE)))</f>
        <v>3.1909999999999998</v>
      </c>
      <c r="G52" s="136">
        <f t="shared" si="4"/>
        <v>0</v>
      </c>
      <c r="H52" s="138">
        <f t="shared" si="0"/>
        <v>0</v>
      </c>
      <c r="I52" s="52" t="str">
        <f t="shared" si="1"/>
        <v/>
      </c>
      <c r="K52" s="52" t="e">
        <f t="shared" si="2"/>
        <v>#DIV/0!</v>
      </c>
      <c r="L52" s="52" t="e">
        <f t="shared" si="3"/>
        <v>#DIV/0!</v>
      </c>
    </row>
    <row r="53" spans="4:12" x14ac:dyDescent="0.25">
      <c r="D53" s="106"/>
      <c r="F53" s="197">
        <f>IF(ISBLANK(A53),VLOOKUP($C$1,'Exchange rates'!E:F,2,),(VLOOKUP(A53,'Exchange rates'!A:B,2,TRUE)))</f>
        <v>3.1909999999999998</v>
      </c>
      <c r="G53" s="136">
        <f t="shared" si="4"/>
        <v>0</v>
      </c>
      <c r="H53" s="138">
        <f t="shared" si="0"/>
        <v>0</v>
      </c>
      <c r="I53" s="52" t="str">
        <f t="shared" si="1"/>
        <v/>
      </c>
      <c r="K53" s="52" t="e">
        <f t="shared" si="2"/>
        <v>#DIV/0!</v>
      </c>
      <c r="L53" s="52" t="e">
        <f t="shared" si="3"/>
        <v>#DIV/0!</v>
      </c>
    </row>
    <row r="54" spans="4:12" x14ac:dyDescent="0.25">
      <c r="D54" s="106"/>
      <c r="F54" s="197">
        <f>IF(ISBLANK(A54),VLOOKUP($C$1,'Exchange rates'!E:F,2,),(VLOOKUP(A54,'Exchange rates'!A:B,2,TRUE)))</f>
        <v>3.1909999999999998</v>
      </c>
      <c r="G54" s="136">
        <f t="shared" si="4"/>
        <v>0</v>
      </c>
      <c r="H54" s="138">
        <f t="shared" si="0"/>
        <v>0</v>
      </c>
      <c r="I54" s="52" t="str">
        <f t="shared" si="1"/>
        <v/>
      </c>
      <c r="K54" s="52" t="e">
        <f t="shared" si="2"/>
        <v>#DIV/0!</v>
      </c>
      <c r="L54" s="52" t="e">
        <f t="shared" si="3"/>
        <v>#DIV/0!</v>
      </c>
    </row>
    <row r="55" spans="4:12" x14ac:dyDescent="0.25">
      <c r="D55" s="106"/>
      <c r="F55" s="197">
        <f>IF(ISBLANK(A55),VLOOKUP($C$1,'Exchange rates'!E:F,2,),(VLOOKUP(A55,'Exchange rates'!A:B,2,TRUE)))</f>
        <v>3.1909999999999998</v>
      </c>
      <c r="G55" s="136">
        <f t="shared" si="4"/>
        <v>0</v>
      </c>
      <c r="H55" s="138">
        <f t="shared" si="0"/>
        <v>0</v>
      </c>
      <c r="I55" s="52" t="str">
        <f t="shared" si="1"/>
        <v/>
      </c>
      <c r="K55" s="52" t="e">
        <f t="shared" si="2"/>
        <v>#DIV/0!</v>
      </c>
      <c r="L55" s="52" t="e">
        <f t="shared" si="3"/>
        <v>#DIV/0!</v>
      </c>
    </row>
    <row r="56" spans="4:12" x14ac:dyDescent="0.25">
      <c r="D56" s="106"/>
      <c r="F56" s="197">
        <f>IF(ISBLANK(A56),VLOOKUP($C$1,'Exchange rates'!E:F,2,),(VLOOKUP(A56,'Exchange rates'!A:B,2,TRUE)))</f>
        <v>3.1909999999999998</v>
      </c>
      <c r="G56" s="136">
        <f t="shared" si="4"/>
        <v>0</v>
      </c>
      <c r="H56" s="138">
        <f t="shared" si="0"/>
        <v>0</v>
      </c>
      <c r="I56" s="52" t="str">
        <f t="shared" si="1"/>
        <v/>
      </c>
      <c r="K56" s="52" t="e">
        <f t="shared" si="2"/>
        <v>#DIV/0!</v>
      </c>
      <c r="L56" s="52" t="e">
        <f t="shared" si="3"/>
        <v>#DIV/0!</v>
      </c>
    </row>
    <row r="57" spans="4:12" x14ac:dyDescent="0.25">
      <c r="D57" s="106"/>
      <c r="F57" s="197">
        <f>IF(ISBLANK(A57),VLOOKUP($C$1,'Exchange rates'!E:F,2,),(VLOOKUP(A57,'Exchange rates'!A:B,2,TRUE)))</f>
        <v>3.1909999999999998</v>
      </c>
      <c r="G57" s="136">
        <f t="shared" si="4"/>
        <v>0</v>
      </c>
      <c r="H57" s="138">
        <f t="shared" si="0"/>
        <v>0</v>
      </c>
      <c r="I57" s="52" t="str">
        <f t="shared" si="1"/>
        <v/>
      </c>
      <c r="K57" s="52" t="e">
        <f t="shared" si="2"/>
        <v>#DIV/0!</v>
      </c>
      <c r="L57" s="52" t="e">
        <f t="shared" si="3"/>
        <v>#DIV/0!</v>
      </c>
    </row>
    <row r="58" spans="4:12" x14ac:dyDescent="0.25">
      <c r="D58" s="106"/>
      <c r="F58" s="197">
        <f>IF(ISBLANK(A58),VLOOKUP($C$1,'Exchange rates'!E:F,2,),(VLOOKUP(A58,'Exchange rates'!A:B,2,TRUE)))</f>
        <v>3.1909999999999998</v>
      </c>
      <c r="G58" s="136">
        <f t="shared" si="4"/>
        <v>0</v>
      </c>
      <c r="H58" s="138">
        <f t="shared" si="0"/>
        <v>0</v>
      </c>
      <c r="I58" s="52" t="str">
        <f t="shared" si="1"/>
        <v/>
      </c>
      <c r="K58" s="52" t="e">
        <f t="shared" si="2"/>
        <v>#DIV/0!</v>
      </c>
      <c r="L58" s="52" t="e">
        <f t="shared" si="3"/>
        <v>#DIV/0!</v>
      </c>
    </row>
    <row r="59" spans="4:12" x14ac:dyDescent="0.25">
      <c r="D59" s="106"/>
      <c r="F59" s="197">
        <f>IF(ISBLANK(A59),VLOOKUP($C$1,'Exchange rates'!E:F,2,),(VLOOKUP(A59,'Exchange rates'!A:B,2,TRUE)))</f>
        <v>3.1909999999999998</v>
      </c>
      <c r="G59" s="136">
        <f t="shared" si="4"/>
        <v>0</v>
      </c>
      <c r="H59" s="138">
        <f t="shared" si="0"/>
        <v>0</v>
      </c>
      <c r="I59" s="52" t="str">
        <f t="shared" si="1"/>
        <v/>
      </c>
      <c r="K59" s="52" t="e">
        <f t="shared" si="2"/>
        <v>#DIV/0!</v>
      </c>
      <c r="L59" s="52" t="e">
        <f t="shared" si="3"/>
        <v>#DIV/0!</v>
      </c>
    </row>
    <row r="60" spans="4:12" x14ac:dyDescent="0.25">
      <c r="D60" s="106"/>
      <c r="F60" s="197">
        <f>IF(ISBLANK(A60),VLOOKUP($C$1,'Exchange rates'!E:F,2,),(VLOOKUP(A60,'Exchange rates'!A:B,2,TRUE)))</f>
        <v>3.1909999999999998</v>
      </c>
      <c r="G60" s="136">
        <f t="shared" si="4"/>
        <v>0</v>
      </c>
      <c r="H60" s="138">
        <f t="shared" si="0"/>
        <v>0</v>
      </c>
      <c r="I60" s="52" t="str">
        <f t="shared" si="1"/>
        <v/>
      </c>
      <c r="K60" s="52" t="e">
        <f t="shared" si="2"/>
        <v>#DIV/0!</v>
      </c>
      <c r="L60" s="52" t="e">
        <f t="shared" si="3"/>
        <v>#DIV/0!</v>
      </c>
    </row>
    <row r="61" spans="4:12" x14ac:dyDescent="0.25">
      <c r="D61" s="106"/>
      <c r="F61" s="197">
        <f>IF(ISBLANK(A61),VLOOKUP($C$1,'Exchange rates'!E:F,2,),(VLOOKUP(A61,'Exchange rates'!A:B,2,TRUE)))</f>
        <v>3.1909999999999998</v>
      </c>
      <c r="G61" s="136">
        <f t="shared" si="4"/>
        <v>0</v>
      </c>
      <c r="H61" s="138">
        <f t="shared" si="0"/>
        <v>0</v>
      </c>
      <c r="I61" s="52" t="str">
        <f t="shared" si="1"/>
        <v/>
      </c>
      <c r="K61" s="52" t="e">
        <f t="shared" si="2"/>
        <v>#DIV/0!</v>
      </c>
      <c r="L61" s="52" t="e">
        <f t="shared" si="3"/>
        <v>#DIV/0!</v>
      </c>
    </row>
    <row r="62" spans="4:12" x14ac:dyDescent="0.25">
      <c r="D62" s="106"/>
      <c r="F62" s="197">
        <f>IF(ISBLANK(A62),VLOOKUP($C$1,'Exchange rates'!E:F,2,),(VLOOKUP(A62,'Exchange rates'!A:B,2,TRUE)))</f>
        <v>3.1909999999999998</v>
      </c>
      <c r="G62" s="136">
        <f t="shared" si="4"/>
        <v>0</v>
      </c>
      <c r="H62" s="138">
        <f t="shared" si="0"/>
        <v>0</v>
      </c>
      <c r="I62" s="52" t="str">
        <f t="shared" si="1"/>
        <v/>
      </c>
      <c r="K62" s="52" t="e">
        <f t="shared" si="2"/>
        <v>#DIV/0!</v>
      </c>
      <c r="L62" s="52" t="e">
        <f t="shared" si="3"/>
        <v>#DIV/0!</v>
      </c>
    </row>
    <row r="63" spans="4:12" x14ac:dyDescent="0.25">
      <c r="D63" s="106"/>
      <c r="F63" s="197">
        <f>IF(ISBLANK(A63),VLOOKUP($C$1,'Exchange rates'!E:F,2,),(VLOOKUP(A63,'Exchange rates'!A:B,2,TRUE)))</f>
        <v>3.1909999999999998</v>
      </c>
      <c r="G63" s="136">
        <f t="shared" si="4"/>
        <v>0</v>
      </c>
      <c r="H63" s="138">
        <f t="shared" si="0"/>
        <v>0</v>
      </c>
      <c r="I63" s="52" t="str">
        <f t="shared" si="1"/>
        <v/>
      </c>
      <c r="K63" s="52" t="e">
        <f t="shared" si="2"/>
        <v>#DIV/0!</v>
      </c>
      <c r="L63" s="52" t="e">
        <f t="shared" si="3"/>
        <v>#DIV/0!</v>
      </c>
    </row>
    <row r="64" spans="4:12" x14ac:dyDescent="0.25">
      <c r="D64" s="106"/>
      <c r="F64" s="197">
        <f>IF(ISBLANK(A64),VLOOKUP($C$1,'Exchange rates'!E:F,2,),(VLOOKUP(A64,'Exchange rates'!A:B,2,TRUE)))</f>
        <v>3.1909999999999998</v>
      </c>
      <c r="G64" s="136">
        <f t="shared" si="4"/>
        <v>0</v>
      </c>
      <c r="H64" s="138">
        <f t="shared" si="0"/>
        <v>0</v>
      </c>
      <c r="I64" s="52" t="str">
        <f t="shared" si="1"/>
        <v/>
      </c>
      <c r="K64" s="52" t="e">
        <f t="shared" si="2"/>
        <v>#DIV/0!</v>
      </c>
      <c r="L64" s="52" t="e">
        <f t="shared" si="3"/>
        <v>#DIV/0!</v>
      </c>
    </row>
    <row r="65" spans="4:12" x14ac:dyDescent="0.25">
      <c r="D65" s="106"/>
      <c r="F65" s="197">
        <f>IF(ISBLANK(A65),VLOOKUP($C$1,'Exchange rates'!E:F,2,),(VLOOKUP(A65,'Exchange rates'!A:B,2,TRUE)))</f>
        <v>3.1909999999999998</v>
      </c>
      <c r="G65" s="136">
        <f t="shared" si="4"/>
        <v>0</v>
      </c>
      <c r="H65" s="138">
        <f t="shared" si="0"/>
        <v>0</v>
      </c>
      <c r="I65" s="52" t="str">
        <f t="shared" si="1"/>
        <v/>
      </c>
      <c r="K65" s="52" t="e">
        <f t="shared" si="2"/>
        <v>#DIV/0!</v>
      </c>
      <c r="L65" s="52" t="e">
        <f t="shared" si="3"/>
        <v>#DIV/0!</v>
      </c>
    </row>
    <row r="66" spans="4:12" x14ac:dyDescent="0.25">
      <c r="D66" s="106"/>
      <c r="F66" s="197">
        <f>IF(ISBLANK(A66),VLOOKUP($C$1,'Exchange rates'!E:F,2,),(VLOOKUP(A66,'Exchange rates'!A:B,2,TRUE)))</f>
        <v>3.1909999999999998</v>
      </c>
      <c r="G66" s="136">
        <f t="shared" si="4"/>
        <v>0</v>
      </c>
      <c r="H66" s="138">
        <f t="shared" si="0"/>
        <v>0</v>
      </c>
      <c r="I66" s="52" t="str">
        <f t="shared" si="1"/>
        <v/>
      </c>
      <c r="K66" s="52" t="e">
        <f t="shared" si="2"/>
        <v>#DIV/0!</v>
      </c>
      <c r="L66" s="52" t="e">
        <f t="shared" si="3"/>
        <v>#DIV/0!</v>
      </c>
    </row>
    <row r="67" spans="4:12" x14ac:dyDescent="0.25">
      <c r="D67" s="106"/>
      <c r="F67" s="197">
        <f>IF(ISBLANK(A67),VLOOKUP($C$1,'Exchange rates'!E:F,2,),(VLOOKUP(A67,'Exchange rates'!A:B,2,TRUE)))</f>
        <v>3.1909999999999998</v>
      </c>
      <c r="G67" s="136">
        <f t="shared" si="4"/>
        <v>0</v>
      </c>
      <c r="H67" s="138">
        <f t="shared" si="0"/>
        <v>0</v>
      </c>
      <c r="I67" s="52" t="str">
        <f t="shared" si="1"/>
        <v/>
      </c>
      <c r="K67" s="52" t="e">
        <f t="shared" si="2"/>
        <v>#DIV/0!</v>
      </c>
      <c r="L67" s="52" t="e">
        <f t="shared" si="3"/>
        <v>#DIV/0!</v>
      </c>
    </row>
    <row r="68" spans="4:12" x14ac:dyDescent="0.25">
      <c r="D68" s="106"/>
      <c r="F68" s="197">
        <f>IF(ISBLANK(A68),VLOOKUP($C$1,'Exchange rates'!E:F,2,),(VLOOKUP(A68,'Exchange rates'!A:B,2,TRUE)))</f>
        <v>3.1909999999999998</v>
      </c>
      <c r="G68" s="136">
        <f t="shared" si="4"/>
        <v>0</v>
      </c>
      <c r="H68" s="138">
        <f t="shared" si="0"/>
        <v>0</v>
      </c>
      <c r="I68" s="52" t="str">
        <f t="shared" si="1"/>
        <v/>
      </c>
      <c r="K68" s="52" t="e">
        <f t="shared" si="2"/>
        <v>#DIV/0!</v>
      </c>
      <c r="L68" s="52" t="e">
        <f t="shared" si="3"/>
        <v>#DIV/0!</v>
      </c>
    </row>
    <row r="69" spans="4:12" x14ac:dyDescent="0.25">
      <c r="D69" s="106"/>
      <c r="F69" s="197">
        <f>IF(ISBLANK(A69),VLOOKUP($C$1,'Exchange rates'!E:F,2,),(VLOOKUP(A69,'Exchange rates'!A:B,2,TRUE)))</f>
        <v>3.1909999999999998</v>
      </c>
      <c r="G69" s="136">
        <f t="shared" si="4"/>
        <v>0</v>
      </c>
      <c r="H69" s="138">
        <f t="shared" si="0"/>
        <v>0</v>
      </c>
      <c r="I69" s="52" t="str">
        <f t="shared" si="1"/>
        <v/>
      </c>
      <c r="K69" s="52" t="e">
        <f t="shared" si="2"/>
        <v>#DIV/0!</v>
      </c>
      <c r="L69" s="52" t="e">
        <f t="shared" si="3"/>
        <v>#DIV/0!</v>
      </c>
    </row>
    <row r="70" spans="4:12" x14ac:dyDescent="0.25">
      <c r="D70" s="106"/>
      <c r="F70" s="197">
        <f>IF(ISBLANK(A70),VLOOKUP($C$1,'Exchange rates'!E:F,2,),(VLOOKUP(A70,'Exchange rates'!A:B,2,TRUE)))</f>
        <v>3.1909999999999998</v>
      </c>
      <c r="G70" s="136">
        <f t="shared" si="4"/>
        <v>0</v>
      </c>
      <c r="H70" s="138">
        <f t="shared" si="0"/>
        <v>0</v>
      </c>
      <c r="I70" s="52" t="str">
        <f t="shared" si="1"/>
        <v/>
      </c>
      <c r="K70" s="52" t="e">
        <f t="shared" si="2"/>
        <v>#DIV/0!</v>
      </c>
      <c r="L70" s="52" t="e">
        <f t="shared" si="3"/>
        <v>#DIV/0!</v>
      </c>
    </row>
    <row r="71" spans="4:12" x14ac:dyDescent="0.25">
      <c r="D71" s="106"/>
      <c r="F71" s="197">
        <f>IF(ISBLANK(A71),VLOOKUP($C$1,'Exchange rates'!E:F,2,),(VLOOKUP(A71,'Exchange rates'!A:B,2,TRUE)))</f>
        <v>3.1909999999999998</v>
      </c>
      <c r="G71" s="136">
        <f t="shared" ref="G71:G134" si="5">IF(D71="NIS",C71/F71,C71)</f>
        <v>0</v>
      </c>
      <c r="H71" s="138">
        <f t="shared" ref="H71:H134" si="6">IF(D71="USD",C71*F71,C71)</f>
        <v>0</v>
      </c>
      <c r="I71" s="52" t="str">
        <f t="shared" ref="I71:I100" si="7">IF(AND(D71&gt;0,OR(ISBLANK(E71),ISBLANK(F71))),"Select currency AND Category.","")</f>
        <v/>
      </c>
      <c r="K71" s="52" t="e">
        <f t="shared" ref="K71:K134" si="8">H71/G71</f>
        <v>#DIV/0!</v>
      </c>
      <c r="L71" s="52" t="e">
        <f t="shared" ref="L71:L134" si="9">ROUND(K71-3.4,0)</f>
        <v>#DIV/0!</v>
      </c>
    </row>
    <row r="72" spans="4:12" x14ac:dyDescent="0.25">
      <c r="D72" s="106"/>
      <c r="F72" s="197">
        <f>IF(ISBLANK(A72),VLOOKUP($C$1,'Exchange rates'!E:F,2,),(VLOOKUP(A72,'Exchange rates'!A:B,2,TRUE)))</f>
        <v>3.1909999999999998</v>
      </c>
      <c r="G72" s="136">
        <f t="shared" si="5"/>
        <v>0</v>
      </c>
      <c r="H72" s="138">
        <f t="shared" si="6"/>
        <v>0</v>
      </c>
      <c r="I72" s="52" t="str">
        <f t="shared" si="7"/>
        <v/>
      </c>
      <c r="K72" s="52" t="e">
        <f t="shared" si="8"/>
        <v>#DIV/0!</v>
      </c>
      <c r="L72" s="52" t="e">
        <f t="shared" si="9"/>
        <v>#DIV/0!</v>
      </c>
    </row>
    <row r="73" spans="4:12" x14ac:dyDescent="0.25">
      <c r="D73" s="106"/>
      <c r="F73" s="197">
        <f>IF(ISBLANK(A73),VLOOKUP($C$1,'Exchange rates'!E:F,2,),(VLOOKUP(A73,'Exchange rates'!A:B,2,TRUE)))</f>
        <v>3.1909999999999998</v>
      </c>
      <c r="G73" s="136">
        <f t="shared" si="5"/>
        <v>0</v>
      </c>
      <c r="H73" s="138">
        <f t="shared" si="6"/>
        <v>0</v>
      </c>
      <c r="I73" s="52" t="str">
        <f t="shared" si="7"/>
        <v/>
      </c>
      <c r="K73" s="52" t="e">
        <f t="shared" si="8"/>
        <v>#DIV/0!</v>
      </c>
      <c r="L73" s="52" t="e">
        <f t="shared" si="9"/>
        <v>#DIV/0!</v>
      </c>
    </row>
    <row r="74" spans="4:12" x14ac:dyDescent="0.25">
      <c r="D74" s="106"/>
      <c r="F74" s="197">
        <f>IF(ISBLANK(A74),VLOOKUP($C$1,'Exchange rates'!E:F,2,),(VLOOKUP(A74,'Exchange rates'!A:B,2,TRUE)))</f>
        <v>3.1909999999999998</v>
      </c>
      <c r="G74" s="136">
        <f t="shared" si="5"/>
        <v>0</v>
      </c>
      <c r="H74" s="138">
        <f t="shared" si="6"/>
        <v>0</v>
      </c>
      <c r="I74" s="52" t="str">
        <f t="shared" si="7"/>
        <v/>
      </c>
      <c r="K74" s="52" t="e">
        <f t="shared" si="8"/>
        <v>#DIV/0!</v>
      </c>
      <c r="L74" s="52" t="e">
        <f t="shared" si="9"/>
        <v>#DIV/0!</v>
      </c>
    </row>
    <row r="75" spans="4:12" x14ac:dyDescent="0.25">
      <c r="D75" s="106"/>
      <c r="F75" s="197">
        <f>IF(ISBLANK(A75),VLOOKUP($C$1,'Exchange rates'!E:F,2,),(VLOOKUP(A75,'Exchange rates'!A:B,2,TRUE)))</f>
        <v>3.1909999999999998</v>
      </c>
      <c r="G75" s="136">
        <f t="shared" si="5"/>
        <v>0</v>
      </c>
      <c r="H75" s="138">
        <f t="shared" si="6"/>
        <v>0</v>
      </c>
      <c r="I75" s="52" t="str">
        <f t="shared" si="7"/>
        <v/>
      </c>
      <c r="K75" s="52" t="e">
        <f t="shared" si="8"/>
        <v>#DIV/0!</v>
      </c>
      <c r="L75" s="52" t="e">
        <f t="shared" si="9"/>
        <v>#DIV/0!</v>
      </c>
    </row>
    <row r="76" spans="4:12" x14ac:dyDescent="0.25">
      <c r="D76" s="106"/>
      <c r="F76" s="197">
        <f>IF(ISBLANK(A76),VLOOKUP($C$1,'Exchange rates'!E:F,2,),(VLOOKUP(A76,'Exchange rates'!A:B,2,TRUE)))</f>
        <v>3.1909999999999998</v>
      </c>
      <c r="G76" s="136">
        <f t="shared" si="5"/>
        <v>0</v>
      </c>
      <c r="H76" s="138">
        <f t="shared" si="6"/>
        <v>0</v>
      </c>
      <c r="I76" s="52" t="str">
        <f t="shared" si="7"/>
        <v/>
      </c>
      <c r="K76" s="52" t="e">
        <f t="shared" si="8"/>
        <v>#DIV/0!</v>
      </c>
      <c r="L76" s="52" t="e">
        <f t="shared" si="9"/>
        <v>#DIV/0!</v>
      </c>
    </row>
    <row r="77" spans="4:12" x14ac:dyDescent="0.25">
      <c r="D77" s="106"/>
      <c r="F77" s="197">
        <f>IF(ISBLANK(A77),VLOOKUP($C$1,'Exchange rates'!E:F,2,),(VLOOKUP(A77,'Exchange rates'!A:B,2,TRUE)))</f>
        <v>3.1909999999999998</v>
      </c>
      <c r="G77" s="136">
        <f t="shared" si="5"/>
        <v>0</v>
      </c>
      <c r="H77" s="138">
        <f t="shared" si="6"/>
        <v>0</v>
      </c>
      <c r="I77" s="52" t="str">
        <f t="shared" si="7"/>
        <v/>
      </c>
      <c r="K77" s="52" t="e">
        <f t="shared" si="8"/>
        <v>#DIV/0!</v>
      </c>
      <c r="L77" s="52" t="e">
        <f t="shared" si="9"/>
        <v>#DIV/0!</v>
      </c>
    </row>
    <row r="78" spans="4:12" x14ac:dyDescent="0.25">
      <c r="D78" s="106"/>
      <c r="F78" s="197">
        <f>IF(ISBLANK(A78),VLOOKUP($C$1,'Exchange rates'!E:F,2,),(VLOOKUP(A78,'Exchange rates'!A:B,2,TRUE)))</f>
        <v>3.1909999999999998</v>
      </c>
      <c r="G78" s="136">
        <f t="shared" si="5"/>
        <v>0</v>
      </c>
      <c r="H78" s="138">
        <f t="shared" si="6"/>
        <v>0</v>
      </c>
      <c r="I78" s="52" t="str">
        <f t="shared" si="7"/>
        <v/>
      </c>
      <c r="K78" s="52" t="e">
        <f t="shared" si="8"/>
        <v>#DIV/0!</v>
      </c>
      <c r="L78" s="52" t="e">
        <f t="shared" si="9"/>
        <v>#DIV/0!</v>
      </c>
    </row>
    <row r="79" spans="4:12" x14ac:dyDescent="0.25">
      <c r="D79" s="106"/>
      <c r="F79" s="197">
        <f>IF(ISBLANK(A79),VLOOKUP($C$1,'Exchange rates'!E:F,2,),(VLOOKUP(A79,'Exchange rates'!A:B,2,TRUE)))</f>
        <v>3.1909999999999998</v>
      </c>
      <c r="G79" s="136">
        <f t="shared" si="5"/>
        <v>0</v>
      </c>
      <c r="H79" s="138">
        <f t="shared" si="6"/>
        <v>0</v>
      </c>
      <c r="I79" s="52" t="str">
        <f t="shared" si="7"/>
        <v/>
      </c>
      <c r="K79" s="52" t="e">
        <f t="shared" si="8"/>
        <v>#DIV/0!</v>
      </c>
      <c r="L79" s="52" t="e">
        <f t="shared" si="9"/>
        <v>#DIV/0!</v>
      </c>
    </row>
    <row r="80" spans="4:12" x14ac:dyDescent="0.25">
      <c r="D80" s="106"/>
      <c r="F80" s="197">
        <f>IF(ISBLANK(A80),VLOOKUP($C$1,'Exchange rates'!E:F,2,),(VLOOKUP(A80,'Exchange rates'!A:B,2,TRUE)))</f>
        <v>3.1909999999999998</v>
      </c>
      <c r="G80" s="136">
        <f t="shared" si="5"/>
        <v>0</v>
      </c>
      <c r="H80" s="138">
        <f t="shared" si="6"/>
        <v>0</v>
      </c>
      <c r="I80" s="52" t="str">
        <f t="shared" si="7"/>
        <v/>
      </c>
      <c r="K80" s="52" t="e">
        <f t="shared" si="8"/>
        <v>#DIV/0!</v>
      </c>
      <c r="L80" s="52" t="e">
        <f t="shared" si="9"/>
        <v>#DIV/0!</v>
      </c>
    </row>
    <row r="81" spans="4:12" x14ac:dyDescent="0.25">
      <c r="D81" s="106"/>
      <c r="F81" s="197">
        <f>IF(ISBLANK(A81),VLOOKUP($C$1,'Exchange rates'!E:F,2,),(VLOOKUP(A81,'Exchange rates'!A:B,2,TRUE)))</f>
        <v>3.1909999999999998</v>
      </c>
      <c r="G81" s="136">
        <f t="shared" si="5"/>
        <v>0</v>
      </c>
      <c r="H81" s="138">
        <f t="shared" si="6"/>
        <v>0</v>
      </c>
      <c r="I81" s="52" t="str">
        <f t="shared" si="7"/>
        <v/>
      </c>
      <c r="K81" s="52" t="e">
        <f t="shared" si="8"/>
        <v>#DIV/0!</v>
      </c>
      <c r="L81" s="52" t="e">
        <f t="shared" si="9"/>
        <v>#DIV/0!</v>
      </c>
    </row>
    <row r="82" spans="4:12" x14ac:dyDescent="0.25">
      <c r="D82" s="106"/>
      <c r="F82" s="197">
        <f>IF(ISBLANK(A82),VLOOKUP($C$1,'Exchange rates'!E:F,2,),(VLOOKUP(A82,'Exchange rates'!A:B,2,TRUE)))</f>
        <v>3.1909999999999998</v>
      </c>
      <c r="G82" s="136">
        <f t="shared" si="5"/>
        <v>0</v>
      </c>
      <c r="H82" s="138">
        <f t="shared" si="6"/>
        <v>0</v>
      </c>
      <c r="I82" s="52" t="str">
        <f t="shared" si="7"/>
        <v/>
      </c>
      <c r="K82" s="52" t="e">
        <f t="shared" si="8"/>
        <v>#DIV/0!</v>
      </c>
      <c r="L82" s="52" t="e">
        <f t="shared" si="9"/>
        <v>#DIV/0!</v>
      </c>
    </row>
    <row r="83" spans="4:12" x14ac:dyDescent="0.25">
      <c r="D83" s="106"/>
      <c r="F83" s="197">
        <f>IF(ISBLANK(A83),VLOOKUP($C$1,'Exchange rates'!E:F,2,),(VLOOKUP(A83,'Exchange rates'!A:B,2,TRUE)))</f>
        <v>3.1909999999999998</v>
      </c>
      <c r="G83" s="136">
        <f t="shared" si="5"/>
        <v>0</v>
      </c>
      <c r="H83" s="138">
        <f t="shared" si="6"/>
        <v>0</v>
      </c>
      <c r="I83" s="52" t="str">
        <f t="shared" si="7"/>
        <v/>
      </c>
      <c r="K83" s="52" t="e">
        <f t="shared" si="8"/>
        <v>#DIV/0!</v>
      </c>
      <c r="L83" s="52" t="e">
        <f t="shared" si="9"/>
        <v>#DIV/0!</v>
      </c>
    </row>
    <row r="84" spans="4:12" x14ac:dyDescent="0.25">
      <c r="D84" s="106"/>
      <c r="F84" s="197">
        <f>IF(ISBLANK(A84),VLOOKUP($C$1,'Exchange rates'!E:F,2,),(VLOOKUP(A84,'Exchange rates'!A:B,2,TRUE)))</f>
        <v>3.1909999999999998</v>
      </c>
      <c r="G84" s="136">
        <f t="shared" si="5"/>
        <v>0</v>
      </c>
      <c r="H84" s="138">
        <f t="shared" si="6"/>
        <v>0</v>
      </c>
      <c r="I84" s="52" t="str">
        <f t="shared" si="7"/>
        <v/>
      </c>
      <c r="K84" s="52" t="e">
        <f t="shared" si="8"/>
        <v>#DIV/0!</v>
      </c>
      <c r="L84" s="52" t="e">
        <f t="shared" si="9"/>
        <v>#DIV/0!</v>
      </c>
    </row>
    <row r="85" spans="4:12" x14ac:dyDescent="0.25">
      <c r="D85" s="106"/>
      <c r="F85" s="197">
        <f>IF(ISBLANK(A85),VLOOKUP($C$1,'Exchange rates'!E:F,2,),(VLOOKUP(A85,'Exchange rates'!A:B,2,TRUE)))</f>
        <v>3.1909999999999998</v>
      </c>
      <c r="G85" s="136">
        <f t="shared" si="5"/>
        <v>0</v>
      </c>
      <c r="H85" s="138">
        <f t="shared" si="6"/>
        <v>0</v>
      </c>
      <c r="I85" s="52" t="str">
        <f t="shared" si="7"/>
        <v/>
      </c>
      <c r="K85" s="52" t="e">
        <f t="shared" si="8"/>
        <v>#DIV/0!</v>
      </c>
      <c r="L85" s="52" t="e">
        <f t="shared" si="9"/>
        <v>#DIV/0!</v>
      </c>
    </row>
    <row r="86" spans="4:12" x14ac:dyDescent="0.25">
      <c r="D86" s="106"/>
      <c r="F86" s="197">
        <f>IF(ISBLANK(A86),VLOOKUP($C$1,'Exchange rates'!E:F,2,),(VLOOKUP(A86,'Exchange rates'!A:B,2,TRUE)))</f>
        <v>3.1909999999999998</v>
      </c>
      <c r="G86" s="136">
        <f t="shared" si="5"/>
        <v>0</v>
      </c>
      <c r="H86" s="138">
        <f t="shared" si="6"/>
        <v>0</v>
      </c>
      <c r="I86" s="52" t="str">
        <f t="shared" si="7"/>
        <v/>
      </c>
      <c r="K86" s="52" t="e">
        <f t="shared" si="8"/>
        <v>#DIV/0!</v>
      </c>
      <c r="L86" s="52" t="e">
        <f t="shared" si="9"/>
        <v>#DIV/0!</v>
      </c>
    </row>
    <row r="87" spans="4:12" x14ac:dyDescent="0.25">
      <c r="D87" s="106"/>
      <c r="F87" s="197">
        <f>IF(ISBLANK(A87),VLOOKUP($C$1,'Exchange rates'!E:F,2,),(VLOOKUP(A87,'Exchange rates'!A:B,2,TRUE)))</f>
        <v>3.1909999999999998</v>
      </c>
      <c r="G87" s="136">
        <f t="shared" si="5"/>
        <v>0</v>
      </c>
      <c r="H87" s="138">
        <f t="shared" si="6"/>
        <v>0</v>
      </c>
      <c r="I87" s="52" t="str">
        <f t="shared" si="7"/>
        <v/>
      </c>
      <c r="K87" s="52" t="e">
        <f t="shared" si="8"/>
        <v>#DIV/0!</v>
      </c>
      <c r="L87" s="52" t="e">
        <f t="shared" si="9"/>
        <v>#DIV/0!</v>
      </c>
    </row>
    <row r="88" spans="4:12" x14ac:dyDescent="0.25">
      <c r="D88" s="106"/>
      <c r="F88" s="197">
        <f>IF(ISBLANK(A88),VLOOKUP($C$1,'Exchange rates'!E:F,2,),(VLOOKUP(A88,'Exchange rates'!A:B,2,TRUE)))</f>
        <v>3.1909999999999998</v>
      </c>
      <c r="G88" s="136">
        <f t="shared" si="5"/>
        <v>0</v>
      </c>
      <c r="H88" s="138">
        <f t="shared" si="6"/>
        <v>0</v>
      </c>
      <c r="I88" s="52" t="str">
        <f t="shared" si="7"/>
        <v/>
      </c>
      <c r="K88" s="52" t="e">
        <f t="shared" si="8"/>
        <v>#DIV/0!</v>
      </c>
      <c r="L88" s="52" t="e">
        <f t="shared" si="9"/>
        <v>#DIV/0!</v>
      </c>
    </row>
    <row r="89" spans="4:12" x14ac:dyDescent="0.25">
      <c r="D89" s="106"/>
      <c r="F89" s="197">
        <f>IF(ISBLANK(A89),VLOOKUP($C$1,'Exchange rates'!E:F,2,),(VLOOKUP(A89,'Exchange rates'!A:B,2,TRUE)))</f>
        <v>3.1909999999999998</v>
      </c>
      <c r="G89" s="136">
        <f t="shared" si="5"/>
        <v>0</v>
      </c>
      <c r="H89" s="138">
        <f t="shared" si="6"/>
        <v>0</v>
      </c>
      <c r="I89" s="52" t="str">
        <f t="shared" si="7"/>
        <v/>
      </c>
      <c r="K89" s="52" t="e">
        <f t="shared" si="8"/>
        <v>#DIV/0!</v>
      </c>
      <c r="L89" s="52" t="e">
        <f t="shared" si="9"/>
        <v>#DIV/0!</v>
      </c>
    </row>
    <row r="90" spans="4:12" x14ac:dyDescent="0.25">
      <c r="D90" s="106"/>
      <c r="F90" s="197">
        <f>IF(ISBLANK(A90),VLOOKUP($C$1,'Exchange rates'!E:F,2,),(VLOOKUP(A90,'Exchange rates'!A:B,2,TRUE)))</f>
        <v>3.1909999999999998</v>
      </c>
      <c r="G90" s="136">
        <f t="shared" si="5"/>
        <v>0</v>
      </c>
      <c r="H90" s="138">
        <f t="shared" si="6"/>
        <v>0</v>
      </c>
      <c r="I90" s="52" t="str">
        <f t="shared" si="7"/>
        <v/>
      </c>
      <c r="K90" s="52" t="e">
        <f t="shared" si="8"/>
        <v>#DIV/0!</v>
      </c>
      <c r="L90" s="52" t="e">
        <f t="shared" si="9"/>
        <v>#DIV/0!</v>
      </c>
    </row>
    <row r="91" spans="4:12" x14ac:dyDescent="0.25">
      <c r="D91" s="106"/>
      <c r="F91" s="197">
        <f>IF(ISBLANK(A91),VLOOKUP($C$1,'Exchange rates'!E:F,2,),(VLOOKUP(A91,'Exchange rates'!A:B,2,TRUE)))</f>
        <v>3.1909999999999998</v>
      </c>
      <c r="G91" s="136">
        <f t="shared" si="5"/>
        <v>0</v>
      </c>
      <c r="H91" s="138">
        <f t="shared" si="6"/>
        <v>0</v>
      </c>
      <c r="I91" s="52" t="str">
        <f t="shared" si="7"/>
        <v/>
      </c>
      <c r="K91" s="52" t="e">
        <f t="shared" si="8"/>
        <v>#DIV/0!</v>
      </c>
      <c r="L91" s="52" t="e">
        <f t="shared" si="9"/>
        <v>#DIV/0!</v>
      </c>
    </row>
    <row r="92" spans="4:12" x14ac:dyDescent="0.25">
      <c r="D92" s="106"/>
      <c r="F92" s="197">
        <f>IF(ISBLANK(A92),VLOOKUP($C$1,'Exchange rates'!E:F,2,),(VLOOKUP(A92,'Exchange rates'!A:B,2,TRUE)))</f>
        <v>3.1909999999999998</v>
      </c>
      <c r="G92" s="136">
        <f t="shared" si="5"/>
        <v>0</v>
      </c>
      <c r="H92" s="138">
        <f t="shared" si="6"/>
        <v>0</v>
      </c>
      <c r="I92" s="52" t="str">
        <f t="shared" si="7"/>
        <v/>
      </c>
      <c r="K92" s="52" t="e">
        <f t="shared" si="8"/>
        <v>#DIV/0!</v>
      </c>
      <c r="L92" s="52" t="e">
        <f t="shared" si="9"/>
        <v>#DIV/0!</v>
      </c>
    </row>
    <row r="93" spans="4:12" x14ac:dyDescent="0.25">
      <c r="D93" s="106"/>
      <c r="F93" s="197">
        <f>IF(ISBLANK(A93),VLOOKUP($C$1,'Exchange rates'!E:F,2,),(VLOOKUP(A93,'Exchange rates'!A:B,2,TRUE)))</f>
        <v>3.1909999999999998</v>
      </c>
      <c r="G93" s="136">
        <f t="shared" si="5"/>
        <v>0</v>
      </c>
      <c r="H93" s="138">
        <f t="shared" si="6"/>
        <v>0</v>
      </c>
      <c r="I93" s="52" t="str">
        <f t="shared" si="7"/>
        <v/>
      </c>
      <c r="K93" s="52" t="e">
        <f t="shared" si="8"/>
        <v>#DIV/0!</v>
      </c>
      <c r="L93" s="52" t="e">
        <f t="shared" si="9"/>
        <v>#DIV/0!</v>
      </c>
    </row>
    <row r="94" spans="4:12" x14ac:dyDescent="0.25">
      <c r="D94" s="106"/>
      <c r="F94" s="197">
        <f>IF(ISBLANK(A94),VLOOKUP($C$1,'Exchange rates'!E:F,2,),(VLOOKUP(A94,'Exchange rates'!A:B,2,TRUE)))</f>
        <v>3.1909999999999998</v>
      </c>
      <c r="G94" s="136">
        <f t="shared" si="5"/>
        <v>0</v>
      </c>
      <c r="H94" s="138">
        <f t="shared" si="6"/>
        <v>0</v>
      </c>
      <c r="I94" s="52" t="str">
        <f t="shared" si="7"/>
        <v/>
      </c>
      <c r="K94" s="52" t="e">
        <f t="shared" si="8"/>
        <v>#DIV/0!</v>
      </c>
      <c r="L94" s="52" t="e">
        <f t="shared" si="9"/>
        <v>#DIV/0!</v>
      </c>
    </row>
    <row r="95" spans="4:12" x14ac:dyDescent="0.25">
      <c r="D95" s="106"/>
      <c r="F95" s="197">
        <f>IF(ISBLANK(A95),VLOOKUP($C$1,'Exchange rates'!E:F,2,),(VLOOKUP(A95,'Exchange rates'!A:B,2,TRUE)))</f>
        <v>3.1909999999999998</v>
      </c>
      <c r="G95" s="136">
        <f t="shared" si="5"/>
        <v>0</v>
      </c>
      <c r="H95" s="138">
        <f t="shared" si="6"/>
        <v>0</v>
      </c>
      <c r="I95" s="52" t="str">
        <f t="shared" si="7"/>
        <v/>
      </c>
      <c r="K95" s="52" t="e">
        <f t="shared" si="8"/>
        <v>#DIV/0!</v>
      </c>
      <c r="L95" s="52" t="e">
        <f t="shared" si="9"/>
        <v>#DIV/0!</v>
      </c>
    </row>
    <row r="96" spans="4:12" x14ac:dyDescent="0.25">
      <c r="D96" s="106"/>
      <c r="F96" s="197">
        <f>IF(ISBLANK(A96),VLOOKUP($C$1,'Exchange rates'!E:F,2,),(VLOOKUP(A96,'Exchange rates'!A:B,2,TRUE)))</f>
        <v>3.1909999999999998</v>
      </c>
      <c r="G96" s="136">
        <f t="shared" si="5"/>
        <v>0</v>
      </c>
      <c r="H96" s="138">
        <f t="shared" si="6"/>
        <v>0</v>
      </c>
      <c r="I96" s="52" t="str">
        <f t="shared" si="7"/>
        <v/>
      </c>
      <c r="K96" s="52" t="e">
        <f t="shared" si="8"/>
        <v>#DIV/0!</v>
      </c>
      <c r="L96" s="52" t="e">
        <f t="shared" si="9"/>
        <v>#DIV/0!</v>
      </c>
    </row>
    <row r="97" spans="4:12" x14ac:dyDescent="0.25">
      <c r="D97" s="106"/>
      <c r="F97" s="197">
        <f>IF(ISBLANK(A97),VLOOKUP($C$1,'Exchange rates'!E:F,2,),(VLOOKUP(A97,'Exchange rates'!A:B,2,TRUE)))</f>
        <v>3.1909999999999998</v>
      </c>
      <c r="G97" s="136">
        <f t="shared" si="5"/>
        <v>0</v>
      </c>
      <c r="H97" s="138">
        <f t="shared" si="6"/>
        <v>0</v>
      </c>
      <c r="I97" s="52" t="str">
        <f t="shared" si="7"/>
        <v/>
      </c>
      <c r="K97" s="52" t="e">
        <f t="shared" si="8"/>
        <v>#DIV/0!</v>
      </c>
      <c r="L97" s="52" t="e">
        <f t="shared" si="9"/>
        <v>#DIV/0!</v>
      </c>
    </row>
    <row r="98" spans="4:12" x14ac:dyDescent="0.25">
      <c r="D98" s="106"/>
      <c r="F98" s="197">
        <f>IF(ISBLANK(A98),VLOOKUP($C$1,'Exchange rates'!E:F,2,),(VLOOKUP(A98,'Exchange rates'!A:B,2,TRUE)))</f>
        <v>3.1909999999999998</v>
      </c>
      <c r="G98" s="136">
        <f t="shared" si="5"/>
        <v>0</v>
      </c>
      <c r="H98" s="138">
        <f t="shared" si="6"/>
        <v>0</v>
      </c>
      <c r="I98" s="52" t="str">
        <f t="shared" si="7"/>
        <v/>
      </c>
      <c r="K98" s="52" t="e">
        <f t="shared" si="8"/>
        <v>#DIV/0!</v>
      </c>
      <c r="L98" s="52" t="e">
        <f t="shared" si="9"/>
        <v>#DIV/0!</v>
      </c>
    </row>
    <row r="99" spans="4:12" x14ac:dyDescent="0.25">
      <c r="D99" s="106"/>
      <c r="F99" s="197">
        <f>IF(ISBLANK(A99),VLOOKUP($C$1,'Exchange rates'!E:F,2,),(VLOOKUP(A99,'Exchange rates'!A:B,2,TRUE)))</f>
        <v>3.1909999999999998</v>
      </c>
      <c r="G99" s="136">
        <f t="shared" si="5"/>
        <v>0</v>
      </c>
      <c r="H99" s="138">
        <f t="shared" si="6"/>
        <v>0</v>
      </c>
      <c r="I99" s="52" t="str">
        <f t="shared" si="7"/>
        <v/>
      </c>
      <c r="K99" s="52" t="e">
        <f t="shared" si="8"/>
        <v>#DIV/0!</v>
      </c>
      <c r="L99" s="52" t="e">
        <f t="shared" si="9"/>
        <v>#DIV/0!</v>
      </c>
    </row>
    <row r="100" spans="4:12" x14ac:dyDescent="0.25">
      <c r="D100" s="106"/>
      <c r="F100" s="197">
        <f>IF(ISBLANK(A100),VLOOKUP($C$1,'Exchange rates'!E:F,2,),(VLOOKUP(A100,'Exchange rates'!A:B,2,TRUE)))</f>
        <v>3.1909999999999998</v>
      </c>
      <c r="G100" s="136">
        <f t="shared" si="5"/>
        <v>0</v>
      </c>
      <c r="H100" s="138">
        <f t="shared" si="6"/>
        <v>0</v>
      </c>
      <c r="I100" s="52" t="str">
        <f t="shared" si="7"/>
        <v/>
      </c>
      <c r="K100" s="52" t="e">
        <f t="shared" si="8"/>
        <v>#DIV/0!</v>
      </c>
      <c r="L100" s="52" t="e">
        <f t="shared" si="9"/>
        <v>#DIV/0!</v>
      </c>
    </row>
    <row r="101" spans="4:12" x14ac:dyDescent="0.25">
      <c r="D101" s="106"/>
      <c r="F101" s="197">
        <f>IF(ISBLANK(A101),VLOOKUP($C$1,'Exchange rates'!E:F,2,),(VLOOKUP(A101,'Exchange rates'!A:B,2,TRUE)))</f>
        <v>3.1909999999999998</v>
      </c>
      <c r="G101" s="136">
        <f t="shared" si="5"/>
        <v>0</v>
      </c>
      <c r="H101" s="138">
        <f t="shared" si="6"/>
        <v>0</v>
      </c>
      <c r="K101" s="52" t="e">
        <f t="shared" si="8"/>
        <v>#DIV/0!</v>
      </c>
      <c r="L101" s="52" t="e">
        <f t="shared" si="9"/>
        <v>#DIV/0!</v>
      </c>
    </row>
    <row r="102" spans="4:12" x14ac:dyDescent="0.25">
      <c r="D102" s="106"/>
      <c r="F102" s="197">
        <f>IF(ISBLANK(A102),VLOOKUP($C$1,'Exchange rates'!E:F,2,),(VLOOKUP(A102,'Exchange rates'!A:B,2,TRUE)))</f>
        <v>3.1909999999999998</v>
      </c>
      <c r="G102" s="136">
        <f t="shared" si="5"/>
        <v>0</v>
      </c>
      <c r="H102" s="138">
        <f t="shared" si="6"/>
        <v>0</v>
      </c>
      <c r="K102" s="52" t="e">
        <f t="shared" si="8"/>
        <v>#DIV/0!</v>
      </c>
      <c r="L102" s="52" t="e">
        <f t="shared" si="9"/>
        <v>#DIV/0!</v>
      </c>
    </row>
    <row r="103" spans="4:12" x14ac:dyDescent="0.25">
      <c r="D103" s="106"/>
      <c r="F103" s="197">
        <f>IF(ISBLANK(A103),VLOOKUP($C$1,'Exchange rates'!E:F,2,),(VLOOKUP(A103,'Exchange rates'!A:B,2,TRUE)))</f>
        <v>3.1909999999999998</v>
      </c>
      <c r="G103" s="136">
        <f t="shared" si="5"/>
        <v>0</v>
      </c>
      <c r="H103" s="138">
        <f t="shared" si="6"/>
        <v>0</v>
      </c>
      <c r="K103" s="52" t="e">
        <f t="shared" si="8"/>
        <v>#DIV/0!</v>
      </c>
      <c r="L103" s="52" t="e">
        <f t="shared" si="9"/>
        <v>#DIV/0!</v>
      </c>
    </row>
    <row r="104" spans="4:12" x14ac:dyDescent="0.25">
      <c r="D104" s="106"/>
      <c r="F104" s="197">
        <f>IF(ISBLANK(A104),VLOOKUP($C$1,'Exchange rates'!E:F,2,),(VLOOKUP(A104,'Exchange rates'!A:B,2,TRUE)))</f>
        <v>3.1909999999999998</v>
      </c>
      <c r="G104" s="136">
        <f t="shared" si="5"/>
        <v>0</v>
      </c>
      <c r="H104" s="138">
        <f t="shared" si="6"/>
        <v>0</v>
      </c>
      <c r="K104" s="52" t="e">
        <f t="shared" si="8"/>
        <v>#DIV/0!</v>
      </c>
      <c r="L104" s="52" t="e">
        <f t="shared" si="9"/>
        <v>#DIV/0!</v>
      </c>
    </row>
    <row r="105" spans="4:12" x14ac:dyDescent="0.25">
      <c r="D105" s="106"/>
      <c r="F105" s="197">
        <f>IF(ISBLANK(A105),VLOOKUP($C$1,'Exchange rates'!E:F,2,),(VLOOKUP(A105,'Exchange rates'!A:B,2,TRUE)))</f>
        <v>3.1909999999999998</v>
      </c>
      <c r="G105" s="136">
        <f t="shared" si="5"/>
        <v>0</v>
      </c>
      <c r="H105" s="138">
        <f t="shared" si="6"/>
        <v>0</v>
      </c>
      <c r="K105" s="52" t="e">
        <f t="shared" si="8"/>
        <v>#DIV/0!</v>
      </c>
      <c r="L105" s="52" t="e">
        <f t="shared" si="9"/>
        <v>#DIV/0!</v>
      </c>
    </row>
    <row r="106" spans="4:12" x14ac:dyDescent="0.25">
      <c r="D106" s="106"/>
      <c r="F106" s="197">
        <f>IF(ISBLANK(A106),VLOOKUP($C$1,'Exchange rates'!E:F,2,),(VLOOKUP(A106,'Exchange rates'!A:B,2,TRUE)))</f>
        <v>3.1909999999999998</v>
      </c>
      <c r="G106" s="136">
        <f t="shared" si="5"/>
        <v>0</v>
      </c>
      <c r="H106" s="138">
        <f t="shared" si="6"/>
        <v>0</v>
      </c>
      <c r="K106" s="52" t="e">
        <f t="shared" si="8"/>
        <v>#DIV/0!</v>
      </c>
      <c r="L106" s="52" t="e">
        <f t="shared" si="9"/>
        <v>#DIV/0!</v>
      </c>
    </row>
    <row r="107" spans="4:12" x14ac:dyDescent="0.25">
      <c r="D107" s="106"/>
      <c r="F107" s="197">
        <f>IF(ISBLANK(A107),VLOOKUP($C$1,'Exchange rates'!E:F,2,),(VLOOKUP(A107,'Exchange rates'!A:B,2,TRUE)))</f>
        <v>3.1909999999999998</v>
      </c>
      <c r="G107" s="136">
        <f t="shared" si="5"/>
        <v>0</v>
      </c>
      <c r="H107" s="138">
        <f t="shared" si="6"/>
        <v>0</v>
      </c>
      <c r="K107" s="52" t="e">
        <f t="shared" si="8"/>
        <v>#DIV/0!</v>
      </c>
      <c r="L107" s="52" t="e">
        <f t="shared" si="9"/>
        <v>#DIV/0!</v>
      </c>
    </row>
    <row r="108" spans="4:12" x14ac:dyDescent="0.25">
      <c r="D108" s="106"/>
      <c r="F108" s="197">
        <f>IF(ISBLANK(A108),VLOOKUP($C$1,'Exchange rates'!E:F,2,),(VLOOKUP(A108,'Exchange rates'!A:B,2,TRUE)))</f>
        <v>3.1909999999999998</v>
      </c>
      <c r="G108" s="136">
        <f t="shared" si="5"/>
        <v>0</v>
      </c>
      <c r="H108" s="138">
        <f t="shared" si="6"/>
        <v>0</v>
      </c>
      <c r="K108" s="52" t="e">
        <f t="shared" si="8"/>
        <v>#DIV/0!</v>
      </c>
      <c r="L108" s="52" t="e">
        <f t="shared" si="9"/>
        <v>#DIV/0!</v>
      </c>
    </row>
    <row r="109" spans="4:12" x14ac:dyDescent="0.25">
      <c r="D109" s="106"/>
      <c r="F109" s="197">
        <f>IF(ISBLANK(A109),VLOOKUP($C$1,'Exchange rates'!E:F,2,),(VLOOKUP(A109,'Exchange rates'!A:B,2,TRUE)))</f>
        <v>3.1909999999999998</v>
      </c>
      <c r="G109" s="136">
        <f t="shared" si="5"/>
        <v>0</v>
      </c>
      <c r="H109" s="138">
        <f t="shared" si="6"/>
        <v>0</v>
      </c>
      <c r="K109" s="52" t="e">
        <f t="shared" si="8"/>
        <v>#DIV/0!</v>
      </c>
      <c r="L109" s="52" t="e">
        <f t="shared" si="9"/>
        <v>#DIV/0!</v>
      </c>
    </row>
    <row r="110" spans="4:12" x14ac:dyDescent="0.25">
      <c r="D110" s="106"/>
      <c r="F110" s="197">
        <f>IF(ISBLANK(A110),VLOOKUP($C$1,'Exchange rates'!E:F,2,),(VLOOKUP(A110,'Exchange rates'!A:B,2,TRUE)))</f>
        <v>3.1909999999999998</v>
      </c>
      <c r="G110" s="136">
        <f t="shared" si="5"/>
        <v>0</v>
      </c>
      <c r="H110" s="138">
        <f t="shared" si="6"/>
        <v>0</v>
      </c>
      <c r="K110" s="52" t="e">
        <f t="shared" si="8"/>
        <v>#DIV/0!</v>
      </c>
      <c r="L110" s="52" t="e">
        <f t="shared" si="9"/>
        <v>#DIV/0!</v>
      </c>
    </row>
    <row r="111" spans="4:12" x14ac:dyDescent="0.25">
      <c r="D111" s="106"/>
      <c r="F111" s="197">
        <f>IF(ISBLANK(A111),VLOOKUP($C$1,'Exchange rates'!E:F,2,),(VLOOKUP(A111,'Exchange rates'!A:B,2,TRUE)))</f>
        <v>3.1909999999999998</v>
      </c>
      <c r="G111" s="136">
        <f t="shared" si="5"/>
        <v>0</v>
      </c>
      <c r="H111" s="138">
        <f t="shared" si="6"/>
        <v>0</v>
      </c>
      <c r="K111" s="52" t="e">
        <f t="shared" si="8"/>
        <v>#DIV/0!</v>
      </c>
      <c r="L111" s="52" t="e">
        <f t="shared" si="9"/>
        <v>#DIV/0!</v>
      </c>
    </row>
    <row r="112" spans="4:12" x14ac:dyDescent="0.25">
      <c r="D112" s="106"/>
      <c r="F112" s="197">
        <f>IF(ISBLANK(A112),VLOOKUP($C$1,'Exchange rates'!E:F,2,),(VLOOKUP(A112,'Exchange rates'!A:B,2,TRUE)))</f>
        <v>3.1909999999999998</v>
      </c>
      <c r="G112" s="136">
        <f t="shared" si="5"/>
        <v>0</v>
      </c>
      <c r="H112" s="138">
        <f t="shared" si="6"/>
        <v>0</v>
      </c>
      <c r="K112" s="52" t="e">
        <f t="shared" si="8"/>
        <v>#DIV/0!</v>
      </c>
      <c r="L112" s="52" t="e">
        <f t="shared" si="9"/>
        <v>#DIV/0!</v>
      </c>
    </row>
    <row r="113" spans="4:12" x14ac:dyDescent="0.25">
      <c r="D113" s="106"/>
      <c r="F113" s="197">
        <f>IF(ISBLANK(A113),VLOOKUP($C$1,'Exchange rates'!E:F,2,),(VLOOKUP(A113,'Exchange rates'!A:B,2,TRUE)))</f>
        <v>3.1909999999999998</v>
      </c>
      <c r="G113" s="136">
        <f t="shared" si="5"/>
        <v>0</v>
      </c>
      <c r="H113" s="138">
        <f t="shared" si="6"/>
        <v>0</v>
      </c>
      <c r="K113" s="52" t="e">
        <f t="shared" si="8"/>
        <v>#DIV/0!</v>
      </c>
      <c r="L113" s="52" t="e">
        <f t="shared" si="9"/>
        <v>#DIV/0!</v>
      </c>
    </row>
    <row r="114" spans="4:12" x14ac:dyDescent="0.25">
      <c r="D114" s="106"/>
      <c r="F114" s="197">
        <f>IF(ISBLANK(A114),VLOOKUP($C$1,'Exchange rates'!E:F,2,),(VLOOKUP(A114,'Exchange rates'!A:B,2,TRUE)))</f>
        <v>3.1909999999999998</v>
      </c>
      <c r="G114" s="136">
        <f t="shared" si="5"/>
        <v>0</v>
      </c>
      <c r="H114" s="138">
        <f t="shared" si="6"/>
        <v>0</v>
      </c>
      <c r="K114" s="52" t="e">
        <f t="shared" si="8"/>
        <v>#DIV/0!</v>
      </c>
      <c r="L114" s="52" t="e">
        <f t="shared" si="9"/>
        <v>#DIV/0!</v>
      </c>
    </row>
    <row r="115" spans="4:12" x14ac:dyDescent="0.25">
      <c r="D115" s="106"/>
      <c r="F115" s="197">
        <f>IF(ISBLANK(A115),VLOOKUP($C$1,'Exchange rates'!E:F,2,),(VLOOKUP(A115,'Exchange rates'!A:B,2,TRUE)))</f>
        <v>3.1909999999999998</v>
      </c>
      <c r="G115" s="136">
        <f t="shared" si="5"/>
        <v>0</v>
      </c>
      <c r="H115" s="138">
        <f t="shared" si="6"/>
        <v>0</v>
      </c>
      <c r="K115" s="52" t="e">
        <f t="shared" si="8"/>
        <v>#DIV/0!</v>
      </c>
      <c r="L115" s="52" t="e">
        <f t="shared" si="9"/>
        <v>#DIV/0!</v>
      </c>
    </row>
    <row r="116" spans="4:12" x14ac:dyDescent="0.25">
      <c r="D116" s="106"/>
      <c r="F116" s="197">
        <f>IF(ISBLANK(A116),VLOOKUP($C$1,'Exchange rates'!E:F,2,),(VLOOKUP(A116,'Exchange rates'!A:B,2,TRUE)))</f>
        <v>3.1909999999999998</v>
      </c>
      <c r="G116" s="136">
        <f t="shared" si="5"/>
        <v>0</v>
      </c>
      <c r="H116" s="138">
        <f t="shared" si="6"/>
        <v>0</v>
      </c>
      <c r="K116" s="52" t="e">
        <f t="shared" si="8"/>
        <v>#DIV/0!</v>
      </c>
      <c r="L116" s="52" t="e">
        <f t="shared" si="9"/>
        <v>#DIV/0!</v>
      </c>
    </row>
    <row r="117" spans="4:12" x14ac:dyDescent="0.25">
      <c r="D117" s="106"/>
      <c r="F117" s="197">
        <f>IF(ISBLANK(A117),VLOOKUP($C$1,'Exchange rates'!E:F,2,),(VLOOKUP(A117,'Exchange rates'!A:B,2,TRUE)))</f>
        <v>3.1909999999999998</v>
      </c>
      <c r="G117" s="136">
        <f t="shared" si="5"/>
        <v>0</v>
      </c>
      <c r="H117" s="138">
        <f t="shared" si="6"/>
        <v>0</v>
      </c>
      <c r="K117" s="52" t="e">
        <f t="shared" si="8"/>
        <v>#DIV/0!</v>
      </c>
      <c r="L117" s="52" t="e">
        <f t="shared" si="9"/>
        <v>#DIV/0!</v>
      </c>
    </row>
    <row r="118" spans="4:12" x14ac:dyDescent="0.25">
      <c r="D118" s="106"/>
      <c r="F118" s="197">
        <f>IF(ISBLANK(A118),VLOOKUP($C$1,'Exchange rates'!E:F,2,),(VLOOKUP(A118,'Exchange rates'!A:B,2,TRUE)))</f>
        <v>3.1909999999999998</v>
      </c>
      <c r="G118" s="136">
        <f t="shared" si="5"/>
        <v>0</v>
      </c>
      <c r="H118" s="138">
        <f t="shared" si="6"/>
        <v>0</v>
      </c>
      <c r="K118" s="52" t="e">
        <f t="shared" si="8"/>
        <v>#DIV/0!</v>
      </c>
      <c r="L118" s="52" t="e">
        <f t="shared" si="9"/>
        <v>#DIV/0!</v>
      </c>
    </row>
    <row r="119" spans="4:12" x14ac:dyDescent="0.25">
      <c r="D119" s="106"/>
      <c r="F119" s="197">
        <f>IF(ISBLANK(A119),VLOOKUP($C$1,'Exchange rates'!E:F,2,),(VLOOKUP(A119,'Exchange rates'!A:B,2,TRUE)))</f>
        <v>3.1909999999999998</v>
      </c>
      <c r="G119" s="136">
        <f t="shared" si="5"/>
        <v>0</v>
      </c>
      <c r="H119" s="138">
        <f t="shared" si="6"/>
        <v>0</v>
      </c>
      <c r="K119" s="52" t="e">
        <f t="shared" si="8"/>
        <v>#DIV/0!</v>
      </c>
      <c r="L119" s="52" t="e">
        <f t="shared" si="9"/>
        <v>#DIV/0!</v>
      </c>
    </row>
    <row r="120" spans="4:12" x14ac:dyDescent="0.25">
      <c r="D120" s="106"/>
      <c r="F120" s="197">
        <f>IF(ISBLANK(A120),VLOOKUP($C$1,'Exchange rates'!E:F,2,),(VLOOKUP(A120,'Exchange rates'!A:B,2,TRUE)))</f>
        <v>3.1909999999999998</v>
      </c>
      <c r="G120" s="136">
        <f t="shared" si="5"/>
        <v>0</v>
      </c>
      <c r="H120" s="138">
        <f t="shared" si="6"/>
        <v>0</v>
      </c>
      <c r="K120" s="52" t="e">
        <f t="shared" si="8"/>
        <v>#DIV/0!</v>
      </c>
      <c r="L120" s="52" t="e">
        <f t="shared" si="9"/>
        <v>#DIV/0!</v>
      </c>
    </row>
    <row r="121" spans="4:12" x14ac:dyDescent="0.25">
      <c r="D121" s="106"/>
      <c r="F121" s="197">
        <f>IF(ISBLANK(A121),VLOOKUP($C$1,'Exchange rates'!E:F,2,),(VLOOKUP(A121,'Exchange rates'!A:B,2,TRUE)))</f>
        <v>3.1909999999999998</v>
      </c>
      <c r="G121" s="136">
        <f t="shared" si="5"/>
        <v>0</v>
      </c>
      <c r="H121" s="138">
        <f t="shared" si="6"/>
        <v>0</v>
      </c>
      <c r="K121" s="52" t="e">
        <f t="shared" si="8"/>
        <v>#DIV/0!</v>
      </c>
      <c r="L121" s="52" t="e">
        <f t="shared" si="9"/>
        <v>#DIV/0!</v>
      </c>
    </row>
    <row r="122" spans="4:12" x14ac:dyDescent="0.25">
      <c r="D122" s="106"/>
      <c r="F122" s="197">
        <f>IF(ISBLANK(A122),VLOOKUP($C$1,'Exchange rates'!E:F,2,),(VLOOKUP(A122,'Exchange rates'!A:B,2,TRUE)))</f>
        <v>3.1909999999999998</v>
      </c>
      <c r="G122" s="136">
        <f>IF(D122="NIS",C122/F122,C122)</f>
        <v>0</v>
      </c>
      <c r="H122" s="138">
        <f t="shared" si="6"/>
        <v>0</v>
      </c>
      <c r="K122" s="52" t="e">
        <f t="shared" si="8"/>
        <v>#DIV/0!</v>
      </c>
      <c r="L122" s="52" t="e">
        <f t="shared" si="9"/>
        <v>#DIV/0!</v>
      </c>
    </row>
    <row r="123" spans="4:12" x14ac:dyDescent="0.25">
      <c r="D123" s="106"/>
      <c r="F123" s="197">
        <f>IF(ISBLANK(A123),VLOOKUP($C$1,'Exchange rates'!E:F,2,),(VLOOKUP(A123,'Exchange rates'!A:B,2,TRUE)))</f>
        <v>3.1909999999999998</v>
      </c>
      <c r="G123" s="136">
        <f t="shared" si="5"/>
        <v>0</v>
      </c>
      <c r="H123" s="138">
        <f t="shared" si="6"/>
        <v>0</v>
      </c>
      <c r="K123" s="52" t="e">
        <f t="shared" si="8"/>
        <v>#DIV/0!</v>
      </c>
      <c r="L123" s="52" t="e">
        <f t="shared" si="9"/>
        <v>#DIV/0!</v>
      </c>
    </row>
    <row r="124" spans="4:12" x14ac:dyDescent="0.25">
      <c r="D124" s="106"/>
      <c r="F124" s="197">
        <f>IF(ISBLANK(A124),VLOOKUP($C$1,'Exchange rates'!E:F,2,),(VLOOKUP(A124,'Exchange rates'!A:B,2,TRUE)))</f>
        <v>3.1909999999999998</v>
      </c>
      <c r="G124" s="136">
        <f t="shared" si="5"/>
        <v>0</v>
      </c>
      <c r="H124" s="138">
        <f t="shared" si="6"/>
        <v>0</v>
      </c>
      <c r="K124" s="52" t="e">
        <f t="shared" si="8"/>
        <v>#DIV/0!</v>
      </c>
      <c r="L124" s="52" t="e">
        <f t="shared" si="9"/>
        <v>#DIV/0!</v>
      </c>
    </row>
    <row r="125" spans="4:12" x14ac:dyDescent="0.25">
      <c r="D125" s="106"/>
      <c r="F125" s="197">
        <f>IF(ISBLANK(A125),VLOOKUP($C$1,'Exchange rates'!E:F,2,),(VLOOKUP(A125,'Exchange rates'!A:B,2,TRUE)))</f>
        <v>3.1909999999999998</v>
      </c>
      <c r="G125" s="136">
        <f t="shared" si="5"/>
        <v>0</v>
      </c>
      <c r="H125" s="138">
        <f t="shared" si="6"/>
        <v>0</v>
      </c>
      <c r="K125" s="52" t="e">
        <f t="shared" si="8"/>
        <v>#DIV/0!</v>
      </c>
      <c r="L125" s="52" t="e">
        <f t="shared" si="9"/>
        <v>#DIV/0!</v>
      </c>
    </row>
    <row r="126" spans="4:12" x14ac:dyDescent="0.25">
      <c r="D126" s="106"/>
      <c r="F126" s="197">
        <f>IF(ISBLANK(A126),VLOOKUP($C$1,'Exchange rates'!E:F,2,),(VLOOKUP(A126,'Exchange rates'!A:B,2,TRUE)))</f>
        <v>3.1909999999999998</v>
      </c>
      <c r="G126" s="136">
        <f t="shared" si="5"/>
        <v>0</v>
      </c>
      <c r="H126" s="138">
        <f t="shared" si="6"/>
        <v>0</v>
      </c>
      <c r="K126" s="52" t="e">
        <f t="shared" si="8"/>
        <v>#DIV/0!</v>
      </c>
      <c r="L126" s="52" t="e">
        <f t="shared" si="9"/>
        <v>#DIV/0!</v>
      </c>
    </row>
    <row r="127" spans="4:12" x14ac:dyDescent="0.25">
      <c r="D127" s="106"/>
      <c r="F127" s="197">
        <f>IF(ISBLANK(A127),VLOOKUP($C$1,'Exchange rates'!E:F,2,),(VLOOKUP(A127,'Exchange rates'!A:B,2,TRUE)))</f>
        <v>3.1909999999999998</v>
      </c>
      <c r="G127" s="136">
        <f t="shared" si="5"/>
        <v>0</v>
      </c>
      <c r="H127" s="138">
        <f t="shared" si="6"/>
        <v>0</v>
      </c>
      <c r="K127" s="52" t="e">
        <f t="shared" si="8"/>
        <v>#DIV/0!</v>
      </c>
      <c r="L127" s="52" t="e">
        <f t="shared" si="9"/>
        <v>#DIV/0!</v>
      </c>
    </row>
    <row r="128" spans="4:12" x14ac:dyDescent="0.25">
      <c r="D128" s="106"/>
      <c r="F128" s="197">
        <f>IF(ISBLANK(A128),VLOOKUP($C$1,'Exchange rates'!E:F,2,),(VLOOKUP(A128,'Exchange rates'!A:B,2,TRUE)))</f>
        <v>3.1909999999999998</v>
      </c>
      <c r="G128" s="136">
        <f t="shared" si="5"/>
        <v>0</v>
      </c>
      <c r="H128" s="138">
        <f t="shared" si="6"/>
        <v>0</v>
      </c>
      <c r="K128" s="52" t="e">
        <f t="shared" si="8"/>
        <v>#DIV/0!</v>
      </c>
      <c r="L128" s="52" t="e">
        <f t="shared" si="9"/>
        <v>#DIV/0!</v>
      </c>
    </row>
    <row r="129" spans="4:12" x14ac:dyDescent="0.25">
      <c r="D129" s="106"/>
      <c r="F129" s="197">
        <f>IF(ISBLANK(A129),VLOOKUP($C$1,'Exchange rates'!E:F,2,),(VLOOKUP(A129,'Exchange rates'!A:B,2,TRUE)))</f>
        <v>3.1909999999999998</v>
      </c>
      <c r="G129" s="136">
        <f t="shared" si="5"/>
        <v>0</v>
      </c>
      <c r="H129" s="138">
        <f t="shared" si="6"/>
        <v>0</v>
      </c>
      <c r="K129" s="52" t="e">
        <f t="shared" si="8"/>
        <v>#DIV/0!</v>
      </c>
      <c r="L129" s="52" t="e">
        <f t="shared" si="9"/>
        <v>#DIV/0!</v>
      </c>
    </row>
    <row r="130" spans="4:12" x14ac:dyDescent="0.25">
      <c r="D130" s="106"/>
      <c r="F130" s="197">
        <f>IF(ISBLANK(A130),VLOOKUP($C$1,'Exchange rates'!E:F,2,),(VLOOKUP(A130,'Exchange rates'!A:B,2,TRUE)))</f>
        <v>3.1909999999999998</v>
      </c>
      <c r="G130" s="136">
        <f t="shared" si="5"/>
        <v>0</v>
      </c>
      <c r="H130" s="138">
        <f t="shared" si="6"/>
        <v>0</v>
      </c>
      <c r="K130" s="52" t="e">
        <f t="shared" si="8"/>
        <v>#DIV/0!</v>
      </c>
      <c r="L130" s="52" t="e">
        <f t="shared" si="9"/>
        <v>#DIV/0!</v>
      </c>
    </row>
    <row r="131" spans="4:12" x14ac:dyDescent="0.25">
      <c r="D131" s="142"/>
      <c r="F131" s="197">
        <f>IF(ISBLANK(A131),VLOOKUP($C$1,'Exchange rates'!E:F,2,),(VLOOKUP(A131,'Exchange rates'!A:B,2,TRUE)))</f>
        <v>3.1909999999999998</v>
      </c>
      <c r="G131" s="136">
        <f t="shared" si="5"/>
        <v>0</v>
      </c>
      <c r="H131" s="138">
        <f t="shared" si="6"/>
        <v>0</v>
      </c>
      <c r="K131" s="52" t="e">
        <f t="shared" si="8"/>
        <v>#DIV/0!</v>
      </c>
      <c r="L131" s="52" t="e">
        <f t="shared" si="9"/>
        <v>#DIV/0!</v>
      </c>
    </row>
    <row r="132" spans="4:12" x14ac:dyDescent="0.25">
      <c r="D132" s="106"/>
      <c r="F132" s="197">
        <f>IF(ISBLANK(A132),VLOOKUP($C$1,'Exchange rates'!E:F,2,),(VLOOKUP(A132,'Exchange rates'!A:B,2,TRUE)))</f>
        <v>3.1909999999999998</v>
      </c>
      <c r="G132" s="136">
        <f t="shared" si="5"/>
        <v>0</v>
      </c>
      <c r="H132" s="138">
        <f t="shared" si="6"/>
        <v>0</v>
      </c>
      <c r="K132" s="52" t="e">
        <f t="shared" si="8"/>
        <v>#DIV/0!</v>
      </c>
      <c r="L132" s="52" t="e">
        <f t="shared" si="9"/>
        <v>#DIV/0!</v>
      </c>
    </row>
    <row r="133" spans="4:12" x14ac:dyDescent="0.25">
      <c r="D133" s="106"/>
      <c r="F133" s="197">
        <f>IF(ISBLANK(A133),VLOOKUP($C$1,'Exchange rates'!E:F,2,),(VLOOKUP(A133,'Exchange rates'!A:B,2,TRUE)))</f>
        <v>3.1909999999999998</v>
      </c>
      <c r="G133" s="136">
        <f t="shared" si="5"/>
        <v>0</v>
      </c>
      <c r="H133" s="138">
        <f t="shared" si="6"/>
        <v>0</v>
      </c>
      <c r="K133" s="52" t="e">
        <f t="shared" si="8"/>
        <v>#DIV/0!</v>
      </c>
      <c r="L133" s="52" t="e">
        <f t="shared" si="9"/>
        <v>#DIV/0!</v>
      </c>
    </row>
    <row r="134" spans="4:12" x14ac:dyDescent="0.25">
      <c r="D134" s="106"/>
      <c r="F134" s="197">
        <f>IF(ISBLANK(A134),VLOOKUP($C$1,'Exchange rates'!E:F,2,),(VLOOKUP(A134,'Exchange rates'!A:B,2,TRUE)))</f>
        <v>3.1909999999999998</v>
      </c>
      <c r="G134" s="136">
        <f t="shared" si="5"/>
        <v>0</v>
      </c>
      <c r="H134" s="138">
        <f t="shared" si="6"/>
        <v>0</v>
      </c>
      <c r="K134" s="52" t="e">
        <f t="shared" si="8"/>
        <v>#DIV/0!</v>
      </c>
      <c r="L134" s="52" t="e">
        <f t="shared" si="9"/>
        <v>#DIV/0!</v>
      </c>
    </row>
    <row r="135" spans="4:12" x14ac:dyDescent="0.25">
      <c r="D135" s="106"/>
      <c r="F135" s="197">
        <f>IF(ISBLANK(A135),VLOOKUP($C$1,'Exchange rates'!E:F,2,),(VLOOKUP(A135,'Exchange rates'!A:B,2,TRUE)))</f>
        <v>3.1909999999999998</v>
      </c>
      <c r="G135" s="136">
        <f t="shared" ref="G135:G198" si="10">IF(D135="NIS",C135/F135,C135)</f>
        <v>0</v>
      </c>
      <c r="H135" s="138">
        <f t="shared" ref="H135:H198" si="11">IF(D135="USD",C135*F135,C135)</f>
        <v>0</v>
      </c>
      <c r="K135" s="52" t="e">
        <f t="shared" ref="K135:K198" si="12">H135/G135</f>
        <v>#DIV/0!</v>
      </c>
      <c r="L135" s="52" t="e">
        <f t="shared" ref="L135:L198" si="13">ROUND(K135-3.4,0)</f>
        <v>#DIV/0!</v>
      </c>
    </row>
    <row r="136" spans="4:12" x14ac:dyDescent="0.25">
      <c r="D136" s="106"/>
      <c r="F136" s="197">
        <f>IF(ISBLANK(A136),VLOOKUP($C$1,'Exchange rates'!E:F,2,),(VLOOKUP(A136,'Exchange rates'!A:B,2,TRUE)))</f>
        <v>3.1909999999999998</v>
      </c>
      <c r="G136" s="136">
        <f t="shared" si="10"/>
        <v>0</v>
      </c>
      <c r="H136" s="138">
        <f t="shared" si="11"/>
        <v>0</v>
      </c>
      <c r="K136" s="52" t="e">
        <f t="shared" si="12"/>
        <v>#DIV/0!</v>
      </c>
      <c r="L136" s="52" t="e">
        <f t="shared" si="13"/>
        <v>#DIV/0!</v>
      </c>
    </row>
    <row r="137" spans="4:12" x14ac:dyDescent="0.25">
      <c r="D137" s="106"/>
      <c r="F137" s="197">
        <f>IF(ISBLANK(A137),VLOOKUP($C$1,'Exchange rates'!E:F,2,),(VLOOKUP(A137,'Exchange rates'!A:B,2,TRUE)))</f>
        <v>3.1909999999999998</v>
      </c>
      <c r="G137" s="136">
        <f t="shared" si="10"/>
        <v>0</v>
      </c>
      <c r="H137" s="138">
        <f t="shared" si="11"/>
        <v>0</v>
      </c>
      <c r="K137" s="52" t="e">
        <f t="shared" si="12"/>
        <v>#DIV/0!</v>
      </c>
      <c r="L137" s="52" t="e">
        <f t="shared" si="13"/>
        <v>#DIV/0!</v>
      </c>
    </row>
    <row r="138" spans="4:12" x14ac:dyDescent="0.25">
      <c r="D138" s="106"/>
      <c r="F138" s="197">
        <f>IF(ISBLANK(A138),VLOOKUP($C$1,'Exchange rates'!E:F,2,),(VLOOKUP(A138,'Exchange rates'!A:B,2,TRUE)))</f>
        <v>3.1909999999999998</v>
      </c>
      <c r="G138" s="136">
        <f t="shared" si="10"/>
        <v>0</v>
      </c>
      <c r="H138" s="138">
        <f t="shared" si="11"/>
        <v>0</v>
      </c>
      <c r="K138" s="52" t="e">
        <f t="shared" si="12"/>
        <v>#DIV/0!</v>
      </c>
      <c r="L138" s="52" t="e">
        <f t="shared" si="13"/>
        <v>#DIV/0!</v>
      </c>
    </row>
    <row r="139" spans="4:12" x14ac:dyDescent="0.25">
      <c r="D139" s="106"/>
      <c r="F139" s="197">
        <f>IF(ISBLANK(A139),VLOOKUP($C$1,'Exchange rates'!E:F,2,),(VLOOKUP(A139,'Exchange rates'!A:B,2,TRUE)))</f>
        <v>3.1909999999999998</v>
      </c>
      <c r="G139" s="136">
        <f t="shared" si="10"/>
        <v>0</v>
      </c>
      <c r="H139" s="138">
        <f t="shared" si="11"/>
        <v>0</v>
      </c>
      <c r="K139" s="52" t="e">
        <f t="shared" si="12"/>
        <v>#DIV/0!</v>
      </c>
      <c r="L139" s="52" t="e">
        <f t="shared" si="13"/>
        <v>#DIV/0!</v>
      </c>
    </row>
    <row r="140" spans="4:12" x14ac:dyDescent="0.25">
      <c r="D140" s="106"/>
      <c r="F140" s="197">
        <f>IF(ISBLANK(A140),VLOOKUP($C$1,'Exchange rates'!E:F,2,),(VLOOKUP(A140,'Exchange rates'!A:B,2,TRUE)))</f>
        <v>3.1909999999999998</v>
      </c>
      <c r="G140" s="136">
        <f t="shared" si="10"/>
        <v>0</v>
      </c>
      <c r="H140" s="138">
        <f t="shared" si="11"/>
        <v>0</v>
      </c>
      <c r="K140" s="52" t="e">
        <f t="shared" si="12"/>
        <v>#DIV/0!</v>
      </c>
      <c r="L140" s="52" t="e">
        <f t="shared" si="13"/>
        <v>#DIV/0!</v>
      </c>
    </row>
    <row r="141" spans="4:12" x14ac:dyDescent="0.25">
      <c r="D141" s="106"/>
      <c r="F141" s="197">
        <f>IF(ISBLANK(A141),VLOOKUP($C$1,'Exchange rates'!E:F,2,),(VLOOKUP(A141,'Exchange rates'!A:B,2,TRUE)))</f>
        <v>3.1909999999999998</v>
      </c>
      <c r="G141" s="136">
        <f t="shared" si="10"/>
        <v>0</v>
      </c>
      <c r="H141" s="138">
        <f t="shared" si="11"/>
        <v>0</v>
      </c>
      <c r="K141" s="52" t="e">
        <f t="shared" si="12"/>
        <v>#DIV/0!</v>
      </c>
      <c r="L141" s="52" t="e">
        <f t="shared" si="13"/>
        <v>#DIV/0!</v>
      </c>
    </row>
    <row r="142" spans="4:12" x14ac:dyDescent="0.25">
      <c r="D142" s="106"/>
      <c r="F142" s="197">
        <f>IF(ISBLANK(A142),VLOOKUP($C$1,'Exchange rates'!E:F,2,),(VLOOKUP(A142,'Exchange rates'!A:B,2,TRUE)))</f>
        <v>3.1909999999999998</v>
      </c>
      <c r="G142" s="136">
        <f t="shared" si="10"/>
        <v>0</v>
      </c>
      <c r="H142" s="138">
        <f t="shared" si="11"/>
        <v>0</v>
      </c>
      <c r="K142" s="52" t="e">
        <f t="shared" si="12"/>
        <v>#DIV/0!</v>
      </c>
      <c r="L142" s="52" t="e">
        <f t="shared" si="13"/>
        <v>#DIV/0!</v>
      </c>
    </row>
    <row r="143" spans="4:12" x14ac:dyDescent="0.25">
      <c r="D143" s="106"/>
      <c r="F143" s="197">
        <f>IF(ISBLANK(A143),VLOOKUP($C$1,'Exchange rates'!E:F,2,),(VLOOKUP(A143,'Exchange rates'!A:B,2,TRUE)))</f>
        <v>3.1909999999999998</v>
      </c>
      <c r="G143" s="136">
        <f t="shared" si="10"/>
        <v>0</v>
      </c>
      <c r="H143" s="138">
        <f t="shared" si="11"/>
        <v>0</v>
      </c>
      <c r="K143" s="52" t="e">
        <f t="shared" si="12"/>
        <v>#DIV/0!</v>
      </c>
      <c r="L143" s="52" t="e">
        <f t="shared" si="13"/>
        <v>#DIV/0!</v>
      </c>
    </row>
    <row r="144" spans="4:12" x14ac:dyDescent="0.25">
      <c r="D144" s="106"/>
      <c r="F144" s="197">
        <f>IF(ISBLANK(A144),VLOOKUP($C$1,'Exchange rates'!E:F,2,),(VLOOKUP(A144,'Exchange rates'!A:B,2,TRUE)))</f>
        <v>3.1909999999999998</v>
      </c>
      <c r="G144" s="136">
        <f t="shared" si="10"/>
        <v>0</v>
      </c>
      <c r="H144" s="138">
        <f t="shared" si="11"/>
        <v>0</v>
      </c>
      <c r="K144" s="52" t="e">
        <f t="shared" si="12"/>
        <v>#DIV/0!</v>
      </c>
      <c r="L144" s="52" t="e">
        <f t="shared" si="13"/>
        <v>#DIV/0!</v>
      </c>
    </row>
    <row r="145" spans="4:12" x14ac:dyDescent="0.25">
      <c r="D145" s="106"/>
      <c r="F145" s="197">
        <f>IF(ISBLANK(A145),VLOOKUP($C$1,'Exchange rates'!E:F,2,),(VLOOKUP(A145,'Exchange rates'!A:B,2,TRUE)))</f>
        <v>3.1909999999999998</v>
      </c>
      <c r="G145" s="136">
        <f t="shared" si="10"/>
        <v>0</v>
      </c>
      <c r="H145" s="138">
        <f t="shared" si="11"/>
        <v>0</v>
      </c>
      <c r="K145" s="52" t="e">
        <f t="shared" si="12"/>
        <v>#DIV/0!</v>
      </c>
      <c r="L145" s="52" t="e">
        <f t="shared" si="13"/>
        <v>#DIV/0!</v>
      </c>
    </row>
    <row r="146" spans="4:12" x14ac:dyDescent="0.25">
      <c r="D146" s="106"/>
      <c r="F146" s="197">
        <f>IF(ISBLANK(A146),VLOOKUP($C$1,'Exchange rates'!E:F,2,),(VLOOKUP(A146,'Exchange rates'!A:B,2,TRUE)))</f>
        <v>3.1909999999999998</v>
      </c>
      <c r="G146" s="136">
        <f t="shared" si="10"/>
        <v>0</v>
      </c>
      <c r="H146" s="138">
        <f t="shared" si="11"/>
        <v>0</v>
      </c>
      <c r="K146" s="52" t="e">
        <f t="shared" si="12"/>
        <v>#DIV/0!</v>
      </c>
      <c r="L146" s="52" t="e">
        <f t="shared" si="13"/>
        <v>#DIV/0!</v>
      </c>
    </row>
    <row r="147" spans="4:12" x14ac:dyDescent="0.25">
      <c r="D147" s="106"/>
      <c r="F147" s="197">
        <f>IF(ISBLANK(A147),VLOOKUP($C$1,'Exchange rates'!E:F,2,),(VLOOKUP(A147,'Exchange rates'!A:B,2,TRUE)))</f>
        <v>3.1909999999999998</v>
      </c>
      <c r="G147" s="136">
        <f t="shared" si="10"/>
        <v>0</v>
      </c>
      <c r="H147" s="138">
        <f t="shared" si="11"/>
        <v>0</v>
      </c>
      <c r="K147" s="52" t="e">
        <f t="shared" si="12"/>
        <v>#DIV/0!</v>
      </c>
      <c r="L147" s="52" t="e">
        <f t="shared" si="13"/>
        <v>#DIV/0!</v>
      </c>
    </row>
    <row r="148" spans="4:12" x14ac:dyDescent="0.25">
      <c r="D148" s="106"/>
      <c r="F148" s="197">
        <f>IF(ISBLANK(A148),VLOOKUP($C$1,'Exchange rates'!E:F,2,),(VLOOKUP(A148,'Exchange rates'!A:B,2,TRUE)))</f>
        <v>3.1909999999999998</v>
      </c>
      <c r="G148" s="136">
        <f t="shared" si="10"/>
        <v>0</v>
      </c>
      <c r="H148" s="138">
        <f t="shared" si="11"/>
        <v>0</v>
      </c>
      <c r="K148" s="52" t="e">
        <f t="shared" si="12"/>
        <v>#DIV/0!</v>
      </c>
      <c r="L148" s="52" t="e">
        <f t="shared" si="13"/>
        <v>#DIV/0!</v>
      </c>
    </row>
    <row r="149" spans="4:12" x14ac:dyDescent="0.25">
      <c r="D149" s="106"/>
      <c r="F149" s="197">
        <f>IF(ISBLANK(A149),VLOOKUP($C$1,'Exchange rates'!E:F,2,),(VLOOKUP(A149,'Exchange rates'!A:B,2,TRUE)))</f>
        <v>3.1909999999999998</v>
      </c>
      <c r="G149" s="136">
        <f t="shared" si="10"/>
        <v>0</v>
      </c>
      <c r="H149" s="138">
        <f t="shared" si="11"/>
        <v>0</v>
      </c>
      <c r="K149" s="52" t="e">
        <f t="shared" si="12"/>
        <v>#DIV/0!</v>
      </c>
      <c r="L149" s="52" t="e">
        <f t="shared" si="13"/>
        <v>#DIV/0!</v>
      </c>
    </row>
    <row r="150" spans="4:12" x14ac:dyDescent="0.25">
      <c r="D150" s="106"/>
      <c r="F150" s="197">
        <f>IF(ISBLANK(A150),VLOOKUP($C$1,'Exchange rates'!E:F,2,),(VLOOKUP(A150,'Exchange rates'!A:B,2,TRUE)))</f>
        <v>3.1909999999999998</v>
      </c>
      <c r="G150" s="136">
        <f t="shared" si="10"/>
        <v>0</v>
      </c>
      <c r="H150" s="138">
        <f t="shared" si="11"/>
        <v>0</v>
      </c>
      <c r="K150" s="52" t="e">
        <f t="shared" si="12"/>
        <v>#DIV/0!</v>
      </c>
      <c r="L150" s="52" t="e">
        <f t="shared" si="13"/>
        <v>#DIV/0!</v>
      </c>
    </row>
    <row r="151" spans="4:12" x14ac:dyDescent="0.25">
      <c r="D151" s="106"/>
      <c r="F151" s="197">
        <f>IF(ISBLANK(A151),VLOOKUP($C$1,'Exchange rates'!E:F,2,),(VLOOKUP(A151,'Exchange rates'!A:B,2,TRUE)))</f>
        <v>3.1909999999999998</v>
      </c>
      <c r="G151" s="136">
        <f t="shared" si="10"/>
        <v>0</v>
      </c>
      <c r="H151" s="138">
        <f t="shared" si="11"/>
        <v>0</v>
      </c>
      <c r="K151" s="52" t="e">
        <f t="shared" si="12"/>
        <v>#DIV/0!</v>
      </c>
      <c r="L151" s="52" t="e">
        <f t="shared" si="13"/>
        <v>#DIV/0!</v>
      </c>
    </row>
    <row r="152" spans="4:12" x14ac:dyDescent="0.25">
      <c r="D152" s="106"/>
      <c r="F152" s="197">
        <f>IF(ISBLANK(A152),VLOOKUP($C$1,'Exchange rates'!E:F,2,),(VLOOKUP(A152,'Exchange rates'!A:B,2,TRUE)))</f>
        <v>3.1909999999999998</v>
      </c>
      <c r="G152" s="136">
        <f t="shared" si="10"/>
        <v>0</v>
      </c>
      <c r="H152" s="138">
        <f t="shared" si="11"/>
        <v>0</v>
      </c>
      <c r="K152" s="52" t="e">
        <f t="shared" si="12"/>
        <v>#DIV/0!</v>
      </c>
      <c r="L152" s="52" t="e">
        <f t="shared" si="13"/>
        <v>#DIV/0!</v>
      </c>
    </row>
    <row r="153" spans="4:12" x14ac:dyDescent="0.25">
      <c r="D153" s="106"/>
      <c r="F153" s="197">
        <f>IF(ISBLANK(A153),VLOOKUP($C$1,'Exchange rates'!E:F,2,),(VLOOKUP(A153,'Exchange rates'!A:B,2,TRUE)))</f>
        <v>3.1909999999999998</v>
      </c>
      <c r="G153" s="136">
        <f t="shared" si="10"/>
        <v>0</v>
      </c>
      <c r="H153" s="138">
        <f t="shared" si="11"/>
        <v>0</v>
      </c>
      <c r="K153" s="52" t="e">
        <f t="shared" si="12"/>
        <v>#DIV/0!</v>
      </c>
      <c r="L153" s="52" t="e">
        <f t="shared" si="13"/>
        <v>#DIV/0!</v>
      </c>
    </row>
    <row r="154" spans="4:12" x14ac:dyDescent="0.25">
      <c r="D154" s="106"/>
      <c r="F154" s="197">
        <f>IF(ISBLANK(A154),VLOOKUP($C$1,'Exchange rates'!E:F,2,),(VLOOKUP(A154,'Exchange rates'!A:B,2,TRUE)))</f>
        <v>3.1909999999999998</v>
      </c>
      <c r="G154" s="136">
        <f t="shared" si="10"/>
        <v>0</v>
      </c>
      <c r="H154" s="138">
        <f t="shared" si="11"/>
        <v>0</v>
      </c>
      <c r="K154" s="52" t="e">
        <f t="shared" si="12"/>
        <v>#DIV/0!</v>
      </c>
      <c r="L154" s="52" t="e">
        <f t="shared" si="13"/>
        <v>#DIV/0!</v>
      </c>
    </row>
    <row r="155" spans="4:12" x14ac:dyDescent="0.25">
      <c r="D155" s="106"/>
      <c r="F155" s="197">
        <f>IF(ISBLANK(A155),VLOOKUP($C$1,'Exchange rates'!E:F,2,),(VLOOKUP(A155,'Exchange rates'!A:B,2,TRUE)))</f>
        <v>3.1909999999999998</v>
      </c>
      <c r="G155" s="136">
        <f t="shared" si="10"/>
        <v>0</v>
      </c>
      <c r="H155" s="138">
        <f t="shared" si="11"/>
        <v>0</v>
      </c>
      <c r="K155" s="52" t="e">
        <f t="shared" si="12"/>
        <v>#DIV/0!</v>
      </c>
      <c r="L155" s="52" t="e">
        <f t="shared" si="13"/>
        <v>#DIV/0!</v>
      </c>
    </row>
    <row r="156" spans="4:12" x14ac:dyDescent="0.25">
      <c r="D156" s="106"/>
      <c r="F156" s="197">
        <f>IF(ISBLANK(A156),VLOOKUP($C$1,'Exchange rates'!E:F,2,),(VLOOKUP(A156,'Exchange rates'!A:B,2,TRUE)))</f>
        <v>3.1909999999999998</v>
      </c>
      <c r="G156" s="136">
        <f t="shared" si="10"/>
        <v>0</v>
      </c>
      <c r="H156" s="138">
        <f t="shared" si="11"/>
        <v>0</v>
      </c>
      <c r="K156" s="52" t="e">
        <f t="shared" si="12"/>
        <v>#DIV/0!</v>
      </c>
      <c r="L156" s="52" t="e">
        <f t="shared" si="13"/>
        <v>#DIV/0!</v>
      </c>
    </row>
    <row r="157" spans="4:12" x14ac:dyDescent="0.25">
      <c r="D157" s="106"/>
      <c r="F157" s="197">
        <f>IF(ISBLANK(A157),VLOOKUP($C$1,'Exchange rates'!E:F,2,),(VLOOKUP(A157,'Exchange rates'!A:B,2,TRUE)))</f>
        <v>3.1909999999999998</v>
      </c>
      <c r="G157" s="136">
        <f t="shared" si="10"/>
        <v>0</v>
      </c>
      <c r="H157" s="138">
        <f t="shared" si="11"/>
        <v>0</v>
      </c>
      <c r="K157" s="52" t="e">
        <f t="shared" si="12"/>
        <v>#DIV/0!</v>
      </c>
      <c r="L157" s="52" t="e">
        <f t="shared" si="13"/>
        <v>#DIV/0!</v>
      </c>
    </row>
    <row r="158" spans="4:12" x14ac:dyDescent="0.25">
      <c r="D158" s="106"/>
      <c r="F158" s="197">
        <f>IF(ISBLANK(A158),VLOOKUP($C$1,'Exchange rates'!E:F,2,),(VLOOKUP(A158,'Exchange rates'!A:B,2,TRUE)))</f>
        <v>3.1909999999999998</v>
      </c>
      <c r="G158" s="136">
        <f t="shared" si="10"/>
        <v>0</v>
      </c>
      <c r="H158" s="138">
        <f t="shared" si="11"/>
        <v>0</v>
      </c>
      <c r="K158" s="52" t="e">
        <f t="shared" si="12"/>
        <v>#DIV/0!</v>
      </c>
      <c r="L158" s="52" t="e">
        <f t="shared" si="13"/>
        <v>#DIV/0!</v>
      </c>
    </row>
    <row r="159" spans="4:12" x14ac:dyDescent="0.25">
      <c r="D159" s="106"/>
      <c r="F159" s="197">
        <f>IF(ISBLANK(A159),VLOOKUP($C$1,'Exchange rates'!E:F,2,),(VLOOKUP(A159,'Exchange rates'!A:B,2,TRUE)))</f>
        <v>3.1909999999999998</v>
      </c>
      <c r="G159" s="136">
        <f t="shared" si="10"/>
        <v>0</v>
      </c>
      <c r="H159" s="138">
        <f t="shared" si="11"/>
        <v>0</v>
      </c>
      <c r="K159" s="52" t="e">
        <f t="shared" si="12"/>
        <v>#DIV/0!</v>
      </c>
      <c r="L159" s="52" t="e">
        <f t="shared" si="13"/>
        <v>#DIV/0!</v>
      </c>
    </row>
    <row r="160" spans="4:12" x14ac:dyDescent="0.25">
      <c r="D160" s="106"/>
      <c r="F160" s="197">
        <f>IF(ISBLANK(A160),VLOOKUP($C$1,'Exchange rates'!E:F,2,),(VLOOKUP(A160,'Exchange rates'!A:B,2,TRUE)))</f>
        <v>3.1909999999999998</v>
      </c>
      <c r="G160" s="136">
        <f t="shared" si="10"/>
        <v>0</v>
      </c>
      <c r="H160" s="138">
        <f t="shared" si="11"/>
        <v>0</v>
      </c>
      <c r="K160" s="52" t="e">
        <f t="shared" si="12"/>
        <v>#DIV/0!</v>
      </c>
      <c r="L160" s="52" t="e">
        <f t="shared" si="13"/>
        <v>#DIV/0!</v>
      </c>
    </row>
    <row r="161" spans="4:12" x14ac:dyDescent="0.25">
      <c r="D161" s="106"/>
      <c r="F161" s="197">
        <f>IF(ISBLANK(A161),VLOOKUP($C$1,'Exchange rates'!E:F,2,),(VLOOKUP(A161,'Exchange rates'!A:B,2,TRUE)))</f>
        <v>3.1909999999999998</v>
      </c>
      <c r="G161" s="136">
        <f t="shared" si="10"/>
        <v>0</v>
      </c>
      <c r="H161" s="138">
        <f t="shared" si="11"/>
        <v>0</v>
      </c>
      <c r="K161" s="52" t="e">
        <f t="shared" si="12"/>
        <v>#DIV/0!</v>
      </c>
      <c r="L161" s="52" t="e">
        <f t="shared" si="13"/>
        <v>#DIV/0!</v>
      </c>
    </row>
    <row r="162" spans="4:12" x14ac:dyDescent="0.25">
      <c r="D162" s="106"/>
      <c r="F162" s="197">
        <f>IF(ISBLANK(A162),VLOOKUP($C$1,'Exchange rates'!E:F,2,),(VLOOKUP(A162,'Exchange rates'!A:B,2,TRUE)))</f>
        <v>3.1909999999999998</v>
      </c>
      <c r="G162" s="136">
        <f t="shared" si="10"/>
        <v>0</v>
      </c>
      <c r="H162" s="138">
        <f t="shared" si="11"/>
        <v>0</v>
      </c>
      <c r="K162" s="52" t="e">
        <f t="shared" si="12"/>
        <v>#DIV/0!</v>
      </c>
      <c r="L162" s="52" t="e">
        <f t="shared" si="13"/>
        <v>#DIV/0!</v>
      </c>
    </row>
    <row r="163" spans="4:12" x14ac:dyDescent="0.25">
      <c r="D163" s="142"/>
      <c r="F163" s="197">
        <f>IF(ISBLANK(A163),VLOOKUP($C$1,'Exchange rates'!E:F,2,),(VLOOKUP(A163,'Exchange rates'!A:B,2,TRUE)))</f>
        <v>3.1909999999999998</v>
      </c>
      <c r="G163" s="136">
        <f t="shared" si="10"/>
        <v>0</v>
      </c>
      <c r="H163" s="138">
        <f t="shared" si="11"/>
        <v>0</v>
      </c>
      <c r="K163" s="52" t="e">
        <f t="shared" si="12"/>
        <v>#DIV/0!</v>
      </c>
      <c r="L163" s="52" t="e">
        <f t="shared" si="13"/>
        <v>#DIV/0!</v>
      </c>
    </row>
    <row r="164" spans="4:12" x14ac:dyDescent="0.25">
      <c r="D164" s="106"/>
      <c r="F164" s="197">
        <f>IF(ISBLANK(A164),VLOOKUP($C$1,'Exchange rates'!E:F,2,),(VLOOKUP(A164,'Exchange rates'!A:B,2,TRUE)))</f>
        <v>3.1909999999999998</v>
      </c>
      <c r="G164" s="136">
        <f t="shared" si="10"/>
        <v>0</v>
      </c>
      <c r="H164" s="138">
        <f t="shared" si="11"/>
        <v>0</v>
      </c>
      <c r="K164" s="52" t="e">
        <f t="shared" si="12"/>
        <v>#DIV/0!</v>
      </c>
      <c r="L164" s="52" t="e">
        <f t="shared" si="13"/>
        <v>#DIV/0!</v>
      </c>
    </row>
    <row r="165" spans="4:12" x14ac:dyDescent="0.25">
      <c r="D165" s="106"/>
      <c r="F165" s="197">
        <f>IF(ISBLANK(A165),VLOOKUP($C$1,'Exchange rates'!E:F,2,),(VLOOKUP(A165,'Exchange rates'!A:B,2,TRUE)))</f>
        <v>3.1909999999999998</v>
      </c>
      <c r="G165" s="136">
        <f t="shared" si="10"/>
        <v>0</v>
      </c>
      <c r="H165" s="138">
        <f t="shared" si="11"/>
        <v>0</v>
      </c>
      <c r="K165" s="52" t="e">
        <f t="shared" si="12"/>
        <v>#DIV/0!</v>
      </c>
      <c r="L165" s="52" t="e">
        <f t="shared" si="13"/>
        <v>#DIV/0!</v>
      </c>
    </row>
    <row r="166" spans="4:12" x14ac:dyDescent="0.25">
      <c r="D166" s="106"/>
      <c r="F166" s="197">
        <f>IF(ISBLANK(A166),VLOOKUP($C$1,'Exchange rates'!E:F,2,),(VLOOKUP(A166,'Exchange rates'!A:B,2,TRUE)))</f>
        <v>3.1909999999999998</v>
      </c>
      <c r="G166" s="136">
        <f t="shared" si="10"/>
        <v>0</v>
      </c>
      <c r="H166" s="138">
        <f t="shared" si="11"/>
        <v>0</v>
      </c>
      <c r="K166" s="52" t="e">
        <f t="shared" si="12"/>
        <v>#DIV/0!</v>
      </c>
      <c r="L166" s="52" t="e">
        <f t="shared" si="13"/>
        <v>#DIV/0!</v>
      </c>
    </row>
    <row r="167" spans="4:12" x14ac:dyDescent="0.25">
      <c r="D167" s="106"/>
      <c r="F167" s="197">
        <f>IF(ISBLANK(A167),VLOOKUP($C$1,'Exchange rates'!E:F,2,),(VLOOKUP(A167,'Exchange rates'!A:B,2,TRUE)))</f>
        <v>3.1909999999999998</v>
      </c>
      <c r="G167" s="136">
        <f t="shared" si="10"/>
        <v>0</v>
      </c>
      <c r="H167" s="138">
        <f t="shared" si="11"/>
        <v>0</v>
      </c>
      <c r="K167" s="52" t="e">
        <f t="shared" si="12"/>
        <v>#DIV/0!</v>
      </c>
      <c r="L167" s="52" t="e">
        <f t="shared" si="13"/>
        <v>#DIV/0!</v>
      </c>
    </row>
    <row r="168" spans="4:12" x14ac:dyDescent="0.25">
      <c r="D168" s="106"/>
      <c r="F168" s="197">
        <f>IF(ISBLANK(A168),VLOOKUP($C$1,'Exchange rates'!E:F,2,),(VLOOKUP(A168,'Exchange rates'!A:B,2,TRUE)))</f>
        <v>3.1909999999999998</v>
      </c>
      <c r="G168" s="136">
        <f t="shared" si="10"/>
        <v>0</v>
      </c>
      <c r="H168" s="138">
        <f t="shared" si="11"/>
        <v>0</v>
      </c>
      <c r="K168" s="52" t="e">
        <f t="shared" si="12"/>
        <v>#DIV/0!</v>
      </c>
      <c r="L168" s="52" t="e">
        <f t="shared" si="13"/>
        <v>#DIV/0!</v>
      </c>
    </row>
    <row r="169" spans="4:12" x14ac:dyDescent="0.25">
      <c r="D169" s="106"/>
      <c r="F169" s="197">
        <f>IF(ISBLANK(A169),VLOOKUP($C$1,'Exchange rates'!E:F,2,),(VLOOKUP(A169,'Exchange rates'!A:B,2,TRUE)))</f>
        <v>3.1909999999999998</v>
      </c>
      <c r="G169" s="136">
        <f t="shared" si="10"/>
        <v>0</v>
      </c>
      <c r="H169" s="138">
        <f t="shared" si="11"/>
        <v>0</v>
      </c>
      <c r="K169" s="52" t="e">
        <f t="shared" si="12"/>
        <v>#DIV/0!</v>
      </c>
      <c r="L169" s="52" t="e">
        <f t="shared" si="13"/>
        <v>#DIV/0!</v>
      </c>
    </row>
    <row r="170" spans="4:12" x14ac:dyDescent="0.25">
      <c r="D170" s="106"/>
      <c r="F170" s="197">
        <f>IF(ISBLANK(A170),VLOOKUP($C$1,'Exchange rates'!E:F,2,),(VLOOKUP(A170,'Exchange rates'!A:B,2,TRUE)))</f>
        <v>3.1909999999999998</v>
      </c>
      <c r="G170" s="136">
        <f t="shared" si="10"/>
        <v>0</v>
      </c>
      <c r="H170" s="138">
        <f t="shared" si="11"/>
        <v>0</v>
      </c>
      <c r="K170" s="52" t="e">
        <f t="shared" si="12"/>
        <v>#DIV/0!</v>
      </c>
      <c r="L170" s="52" t="e">
        <f t="shared" si="13"/>
        <v>#DIV/0!</v>
      </c>
    </row>
    <row r="171" spans="4:12" x14ac:dyDescent="0.25">
      <c r="D171" s="106"/>
      <c r="F171" s="197">
        <f>IF(ISBLANK(A171),VLOOKUP($C$1,'Exchange rates'!E:F,2,),(VLOOKUP(A171,'Exchange rates'!A:B,2,TRUE)))</f>
        <v>3.1909999999999998</v>
      </c>
      <c r="G171" s="136">
        <f t="shared" si="10"/>
        <v>0</v>
      </c>
      <c r="H171" s="138">
        <f t="shared" si="11"/>
        <v>0</v>
      </c>
      <c r="K171" s="52" t="e">
        <f t="shared" si="12"/>
        <v>#DIV/0!</v>
      </c>
      <c r="L171" s="52" t="e">
        <f t="shared" si="13"/>
        <v>#DIV/0!</v>
      </c>
    </row>
    <row r="172" spans="4:12" x14ac:dyDescent="0.25">
      <c r="D172" s="106"/>
      <c r="F172" s="197">
        <f>IF(ISBLANK(A172),VLOOKUP($C$1,'Exchange rates'!E:F,2,),(VLOOKUP(A172,'Exchange rates'!A:B,2,TRUE)))</f>
        <v>3.1909999999999998</v>
      </c>
      <c r="G172" s="136">
        <f t="shared" si="10"/>
        <v>0</v>
      </c>
      <c r="H172" s="138">
        <f t="shared" si="11"/>
        <v>0</v>
      </c>
      <c r="K172" s="52" t="e">
        <f t="shared" si="12"/>
        <v>#DIV/0!</v>
      </c>
      <c r="L172" s="52" t="e">
        <f t="shared" si="13"/>
        <v>#DIV/0!</v>
      </c>
    </row>
    <row r="173" spans="4:12" x14ac:dyDescent="0.25">
      <c r="D173" s="106"/>
      <c r="F173" s="197">
        <f>IF(ISBLANK(A173),VLOOKUP($C$1,'Exchange rates'!E:F,2,),(VLOOKUP(A173,'Exchange rates'!A:B,2,TRUE)))</f>
        <v>3.1909999999999998</v>
      </c>
      <c r="G173" s="136">
        <f t="shared" si="10"/>
        <v>0</v>
      </c>
      <c r="H173" s="138">
        <f t="shared" si="11"/>
        <v>0</v>
      </c>
      <c r="K173" s="52" t="e">
        <f t="shared" si="12"/>
        <v>#DIV/0!</v>
      </c>
      <c r="L173" s="52" t="e">
        <f t="shared" si="13"/>
        <v>#DIV/0!</v>
      </c>
    </row>
    <row r="174" spans="4:12" x14ac:dyDescent="0.25">
      <c r="D174" s="106"/>
      <c r="F174" s="197">
        <f>IF(ISBLANK(A174),VLOOKUP($C$1,'Exchange rates'!E:F,2,),(VLOOKUP(A174,'Exchange rates'!A:B,2,TRUE)))</f>
        <v>3.1909999999999998</v>
      </c>
      <c r="G174" s="136">
        <f t="shared" si="10"/>
        <v>0</v>
      </c>
      <c r="H174" s="138">
        <f t="shared" si="11"/>
        <v>0</v>
      </c>
      <c r="K174" s="52" t="e">
        <f t="shared" si="12"/>
        <v>#DIV/0!</v>
      </c>
      <c r="L174" s="52" t="e">
        <f t="shared" si="13"/>
        <v>#DIV/0!</v>
      </c>
    </row>
    <row r="175" spans="4:12" x14ac:dyDescent="0.25">
      <c r="D175" s="106"/>
      <c r="F175" s="197">
        <f>IF(ISBLANK(A175),VLOOKUP($C$1,'Exchange rates'!E:F,2,),(VLOOKUP(A175,'Exchange rates'!A:B,2,TRUE)))</f>
        <v>3.1909999999999998</v>
      </c>
      <c r="G175" s="136">
        <f t="shared" si="10"/>
        <v>0</v>
      </c>
      <c r="H175" s="138">
        <f t="shared" si="11"/>
        <v>0</v>
      </c>
      <c r="K175" s="52" t="e">
        <f t="shared" si="12"/>
        <v>#DIV/0!</v>
      </c>
      <c r="L175" s="52" t="e">
        <f t="shared" si="13"/>
        <v>#DIV/0!</v>
      </c>
    </row>
    <row r="176" spans="4:12" x14ac:dyDescent="0.25">
      <c r="D176" s="106"/>
      <c r="F176" s="197">
        <f>IF(ISBLANK(A176),VLOOKUP($C$1,'Exchange rates'!E:F,2,),(VLOOKUP(A176,'Exchange rates'!A:B,2,TRUE)))</f>
        <v>3.1909999999999998</v>
      </c>
      <c r="G176" s="136">
        <f t="shared" si="10"/>
        <v>0</v>
      </c>
      <c r="H176" s="138">
        <f t="shared" si="11"/>
        <v>0</v>
      </c>
      <c r="K176" s="52" t="e">
        <f t="shared" si="12"/>
        <v>#DIV/0!</v>
      </c>
      <c r="L176" s="52" t="e">
        <f t="shared" si="13"/>
        <v>#DIV/0!</v>
      </c>
    </row>
    <row r="177" spans="4:12" x14ac:dyDescent="0.25">
      <c r="D177" s="106"/>
      <c r="F177" s="197">
        <f>IF(ISBLANK(A177),VLOOKUP($C$1,'Exchange rates'!E:F,2,),(VLOOKUP(A177,'Exchange rates'!A:B,2,TRUE)))</f>
        <v>3.1909999999999998</v>
      </c>
      <c r="G177" s="136">
        <f t="shared" si="10"/>
        <v>0</v>
      </c>
      <c r="H177" s="138">
        <f t="shared" si="11"/>
        <v>0</v>
      </c>
      <c r="K177" s="52" t="e">
        <f t="shared" si="12"/>
        <v>#DIV/0!</v>
      </c>
      <c r="L177" s="52" t="e">
        <f t="shared" si="13"/>
        <v>#DIV/0!</v>
      </c>
    </row>
    <row r="178" spans="4:12" x14ac:dyDescent="0.25">
      <c r="D178" s="106"/>
      <c r="F178" s="197">
        <f>IF(ISBLANK(A178),VLOOKUP($C$1,'Exchange rates'!E:F,2,),(VLOOKUP(A178,'Exchange rates'!A:B,2,TRUE)))</f>
        <v>3.1909999999999998</v>
      </c>
      <c r="G178" s="136">
        <f t="shared" si="10"/>
        <v>0</v>
      </c>
      <c r="H178" s="138">
        <f t="shared" si="11"/>
        <v>0</v>
      </c>
      <c r="K178" s="52" t="e">
        <f t="shared" si="12"/>
        <v>#DIV/0!</v>
      </c>
      <c r="L178" s="52" t="e">
        <f t="shared" si="13"/>
        <v>#DIV/0!</v>
      </c>
    </row>
    <row r="179" spans="4:12" x14ac:dyDescent="0.25">
      <c r="D179" s="106"/>
      <c r="F179" s="197">
        <f>IF(ISBLANK(A179),VLOOKUP($C$1,'Exchange rates'!E:F,2,),(VLOOKUP(A179,'Exchange rates'!A:B,2,TRUE)))</f>
        <v>3.1909999999999998</v>
      </c>
      <c r="G179" s="136">
        <f t="shared" si="10"/>
        <v>0</v>
      </c>
      <c r="H179" s="138">
        <f t="shared" si="11"/>
        <v>0</v>
      </c>
      <c r="K179" s="52" t="e">
        <f t="shared" si="12"/>
        <v>#DIV/0!</v>
      </c>
      <c r="L179" s="52" t="e">
        <f t="shared" si="13"/>
        <v>#DIV/0!</v>
      </c>
    </row>
    <row r="180" spans="4:12" x14ac:dyDescent="0.25">
      <c r="D180" s="106"/>
      <c r="F180" s="197">
        <f>IF(ISBLANK(A180),VLOOKUP($C$1,'Exchange rates'!E:F,2,),(VLOOKUP(A180,'Exchange rates'!A:B,2,TRUE)))</f>
        <v>3.1909999999999998</v>
      </c>
      <c r="G180" s="136">
        <f t="shared" si="10"/>
        <v>0</v>
      </c>
      <c r="H180" s="138">
        <f t="shared" si="11"/>
        <v>0</v>
      </c>
      <c r="K180" s="52" t="e">
        <f t="shared" si="12"/>
        <v>#DIV/0!</v>
      </c>
      <c r="L180" s="52" t="e">
        <f t="shared" si="13"/>
        <v>#DIV/0!</v>
      </c>
    </row>
    <row r="181" spans="4:12" x14ac:dyDescent="0.25">
      <c r="D181" s="106"/>
      <c r="F181" s="197">
        <f>IF(ISBLANK(A181),VLOOKUP($C$1,'Exchange rates'!E:F,2,),(VLOOKUP(A181,'Exchange rates'!A:B,2,TRUE)))</f>
        <v>3.1909999999999998</v>
      </c>
      <c r="G181" s="136">
        <f t="shared" si="10"/>
        <v>0</v>
      </c>
      <c r="H181" s="138">
        <f t="shared" si="11"/>
        <v>0</v>
      </c>
      <c r="K181" s="52" t="e">
        <f t="shared" si="12"/>
        <v>#DIV/0!</v>
      </c>
      <c r="L181" s="52" t="e">
        <f t="shared" si="13"/>
        <v>#DIV/0!</v>
      </c>
    </row>
    <row r="182" spans="4:12" x14ac:dyDescent="0.25">
      <c r="D182" s="106"/>
      <c r="F182" s="197">
        <f>IF(ISBLANK(A182),VLOOKUP($C$1,'Exchange rates'!E:F,2,),(VLOOKUP(A182,'Exchange rates'!A:B,2,TRUE)))</f>
        <v>3.1909999999999998</v>
      </c>
      <c r="G182" s="136">
        <f t="shared" si="10"/>
        <v>0</v>
      </c>
      <c r="H182" s="138">
        <f t="shared" si="11"/>
        <v>0</v>
      </c>
      <c r="K182" s="52" t="e">
        <f t="shared" si="12"/>
        <v>#DIV/0!</v>
      </c>
      <c r="L182" s="52" t="e">
        <f t="shared" si="13"/>
        <v>#DIV/0!</v>
      </c>
    </row>
    <row r="183" spans="4:12" x14ac:dyDescent="0.25">
      <c r="D183" s="106"/>
      <c r="F183" s="197">
        <f>IF(ISBLANK(A183),VLOOKUP($C$1,'Exchange rates'!E:F,2,),(VLOOKUP(A183,'Exchange rates'!A:B,2,TRUE)))</f>
        <v>3.1909999999999998</v>
      </c>
      <c r="G183" s="136">
        <f t="shared" si="10"/>
        <v>0</v>
      </c>
      <c r="H183" s="138">
        <f t="shared" si="11"/>
        <v>0</v>
      </c>
      <c r="K183" s="52" t="e">
        <f t="shared" si="12"/>
        <v>#DIV/0!</v>
      </c>
      <c r="L183" s="52" t="e">
        <f t="shared" si="13"/>
        <v>#DIV/0!</v>
      </c>
    </row>
    <row r="184" spans="4:12" x14ac:dyDescent="0.25">
      <c r="D184" s="106"/>
      <c r="F184" s="197">
        <f>IF(ISBLANK(A184),VLOOKUP($C$1,'Exchange rates'!E:F,2,),(VLOOKUP(A184,'Exchange rates'!A:B,2,TRUE)))</f>
        <v>3.1909999999999998</v>
      </c>
      <c r="G184" s="136">
        <f t="shared" si="10"/>
        <v>0</v>
      </c>
      <c r="H184" s="138">
        <f t="shared" si="11"/>
        <v>0</v>
      </c>
      <c r="K184" s="52" t="e">
        <f t="shared" si="12"/>
        <v>#DIV/0!</v>
      </c>
      <c r="L184" s="52" t="e">
        <f t="shared" si="13"/>
        <v>#DIV/0!</v>
      </c>
    </row>
    <row r="185" spans="4:12" x14ac:dyDescent="0.25">
      <c r="D185" s="106"/>
      <c r="F185" s="197">
        <f>IF(ISBLANK(A185),VLOOKUP($C$1,'Exchange rates'!E:F,2,),(VLOOKUP(A185,'Exchange rates'!A:B,2,TRUE)))</f>
        <v>3.1909999999999998</v>
      </c>
      <c r="G185" s="136">
        <f t="shared" si="10"/>
        <v>0</v>
      </c>
      <c r="H185" s="138">
        <f t="shared" si="11"/>
        <v>0</v>
      </c>
      <c r="K185" s="52" t="e">
        <f t="shared" si="12"/>
        <v>#DIV/0!</v>
      </c>
      <c r="L185" s="52" t="e">
        <f t="shared" si="13"/>
        <v>#DIV/0!</v>
      </c>
    </row>
    <row r="186" spans="4:12" x14ac:dyDescent="0.25">
      <c r="D186" s="106"/>
      <c r="F186" s="197">
        <f>IF(ISBLANK(A186),VLOOKUP($C$1,'Exchange rates'!E:F,2,),(VLOOKUP(A186,'Exchange rates'!A:B,2,TRUE)))</f>
        <v>3.1909999999999998</v>
      </c>
      <c r="G186" s="136">
        <f t="shared" si="10"/>
        <v>0</v>
      </c>
      <c r="H186" s="138">
        <f t="shared" si="11"/>
        <v>0</v>
      </c>
      <c r="K186" s="52" t="e">
        <f t="shared" si="12"/>
        <v>#DIV/0!</v>
      </c>
      <c r="L186" s="52" t="e">
        <f t="shared" si="13"/>
        <v>#DIV/0!</v>
      </c>
    </row>
    <row r="187" spans="4:12" x14ac:dyDescent="0.25">
      <c r="D187" s="106"/>
      <c r="F187" s="197">
        <f>IF(ISBLANK(A187),VLOOKUP($C$1,'Exchange rates'!E:F,2,),(VLOOKUP(A187,'Exchange rates'!A:B,2,TRUE)))</f>
        <v>3.1909999999999998</v>
      </c>
      <c r="G187" s="136">
        <f t="shared" si="10"/>
        <v>0</v>
      </c>
      <c r="H187" s="138">
        <f t="shared" si="11"/>
        <v>0</v>
      </c>
      <c r="K187" s="52" t="e">
        <f t="shared" si="12"/>
        <v>#DIV/0!</v>
      </c>
      <c r="L187" s="52" t="e">
        <f t="shared" si="13"/>
        <v>#DIV/0!</v>
      </c>
    </row>
    <row r="188" spans="4:12" x14ac:dyDescent="0.25">
      <c r="D188" s="106"/>
      <c r="F188" s="197">
        <f>IF(ISBLANK(A188),VLOOKUP($C$1,'Exchange rates'!E:F,2,),(VLOOKUP(A188,'Exchange rates'!A:B,2,TRUE)))</f>
        <v>3.1909999999999998</v>
      </c>
      <c r="G188" s="136">
        <f t="shared" si="10"/>
        <v>0</v>
      </c>
      <c r="H188" s="138">
        <f t="shared" si="11"/>
        <v>0</v>
      </c>
      <c r="K188" s="52" t="e">
        <f t="shared" si="12"/>
        <v>#DIV/0!</v>
      </c>
      <c r="L188" s="52" t="e">
        <f t="shared" si="13"/>
        <v>#DIV/0!</v>
      </c>
    </row>
    <row r="189" spans="4:12" x14ac:dyDescent="0.25">
      <c r="D189" s="106"/>
      <c r="F189" s="197">
        <f>IF(ISBLANK(A189),VLOOKUP($C$1,'Exchange rates'!E:F,2,),(VLOOKUP(A189,'Exchange rates'!A:B,2,TRUE)))</f>
        <v>3.1909999999999998</v>
      </c>
      <c r="G189" s="136">
        <f t="shared" si="10"/>
        <v>0</v>
      </c>
      <c r="H189" s="138">
        <f t="shared" si="11"/>
        <v>0</v>
      </c>
      <c r="K189" s="52" t="e">
        <f t="shared" si="12"/>
        <v>#DIV/0!</v>
      </c>
      <c r="L189" s="52" t="e">
        <f t="shared" si="13"/>
        <v>#DIV/0!</v>
      </c>
    </row>
    <row r="190" spans="4:12" x14ac:dyDescent="0.25">
      <c r="D190" s="106"/>
      <c r="F190" s="197">
        <f>IF(ISBLANK(A190),VLOOKUP($C$1,'Exchange rates'!E:F,2,),(VLOOKUP(A190,'Exchange rates'!A:B,2,TRUE)))</f>
        <v>3.1909999999999998</v>
      </c>
      <c r="G190" s="136">
        <f t="shared" si="10"/>
        <v>0</v>
      </c>
      <c r="H190" s="138">
        <f t="shared" si="11"/>
        <v>0</v>
      </c>
      <c r="K190" s="52" t="e">
        <f t="shared" si="12"/>
        <v>#DIV/0!</v>
      </c>
      <c r="L190" s="52" t="e">
        <f t="shared" si="13"/>
        <v>#DIV/0!</v>
      </c>
    </row>
    <row r="191" spans="4:12" x14ac:dyDescent="0.25">
      <c r="D191" s="106"/>
      <c r="F191" s="197">
        <f>IF(ISBLANK(A191),VLOOKUP($C$1,'Exchange rates'!E:F,2,),(VLOOKUP(A191,'Exchange rates'!A:B,2,TRUE)))</f>
        <v>3.1909999999999998</v>
      </c>
      <c r="G191" s="136">
        <f t="shared" si="10"/>
        <v>0</v>
      </c>
      <c r="H191" s="138">
        <f t="shared" si="11"/>
        <v>0</v>
      </c>
      <c r="K191" s="52" t="e">
        <f t="shared" si="12"/>
        <v>#DIV/0!</v>
      </c>
      <c r="L191" s="52" t="e">
        <f t="shared" si="13"/>
        <v>#DIV/0!</v>
      </c>
    </row>
    <row r="192" spans="4:12" x14ac:dyDescent="0.25">
      <c r="D192" s="106"/>
      <c r="F192" s="197">
        <f>IF(ISBLANK(A192),VLOOKUP($C$1,'Exchange rates'!E:F,2,),(VLOOKUP(A192,'Exchange rates'!A:B,2,TRUE)))</f>
        <v>3.1909999999999998</v>
      </c>
      <c r="G192" s="136">
        <f t="shared" si="10"/>
        <v>0</v>
      </c>
      <c r="H192" s="138">
        <f t="shared" si="11"/>
        <v>0</v>
      </c>
      <c r="K192" s="52" t="e">
        <f t="shared" si="12"/>
        <v>#DIV/0!</v>
      </c>
      <c r="L192" s="52" t="e">
        <f t="shared" si="13"/>
        <v>#DIV/0!</v>
      </c>
    </row>
    <row r="193" spans="4:12" x14ac:dyDescent="0.25">
      <c r="D193" s="106"/>
      <c r="F193" s="197">
        <f>IF(ISBLANK(A193),VLOOKUP($C$1,'Exchange rates'!E:F,2,),(VLOOKUP(A193,'Exchange rates'!A:B,2,TRUE)))</f>
        <v>3.1909999999999998</v>
      </c>
      <c r="G193" s="136">
        <f t="shared" si="10"/>
        <v>0</v>
      </c>
      <c r="H193" s="138">
        <f t="shared" si="11"/>
        <v>0</v>
      </c>
      <c r="K193" s="52" t="e">
        <f t="shared" si="12"/>
        <v>#DIV/0!</v>
      </c>
      <c r="L193" s="52" t="e">
        <f t="shared" si="13"/>
        <v>#DIV/0!</v>
      </c>
    </row>
    <row r="194" spans="4:12" x14ac:dyDescent="0.25">
      <c r="D194" s="106"/>
      <c r="F194" s="197">
        <f>IF(ISBLANK(A194),VLOOKUP($C$1,'Exchange rates'!E:F,2,),(VLOOKUP(A194,'Exchange rates'!A:B,2,TRUE)))</f>
        <v>3.1909999999999998</v>
      </c>
      <c r="G194" s="136">
        <f t="shared" si="10"/>
        <v>0</v>
      </c>
      <c r="H194" s="138">
        <f t="shared" si="11"/>
        <v>0</v>
      </c>
      <c r="K194" s="52" t="e">
        <f t="shared" si="12"/>
        <v>#DIV/0!</v>
      </c>
      <c r="L194" s="52" t="e">
        <f t="shared" si="13"/>
        <v>#DIV/0!</v>
      </c>
    </row>
    <row r="195" spans="4:12" x14ac:dyDescent="0.25">
      <c r="D195" s="106"/>
      <c r="F195" s="197">
        <f>IF(ISBLANK(A195),VLOOKUP($C$1,'Exchange rates'!E:F,2,),(VLOOKUP(A195,'Exchange rates'!A:B,2,TRUE)))</f>
        <v>3.1909999999999998</v>
      </c>
      <c r="G195" s="136">
        <f t="shared" si="10"/>
        <v>0</v>
      </c>
      <c r="H195" s="138">
        <f t="shared" si="11"/>
        <v>0</v>
      </c>
      <c r="K195" s="52" t="e">
        <f t="shared" si="12"/>
        <v>#DIV/0!</v>
      </c>
      <c r="L195" s="52" t="e">
        <f t="shared" si="13"/>
        <v>#DIV/0!</v>
      </c>
    </row>
    <row r="196" spans="4:12" x14ac:dyDescent="0.25">
      <c r="D196" s="106"/>
      <c r="F196" s="197">
        <f>IF(ISBLANK(A196),VLOOKUP($C$1,'Exchange rates'!E:F,2,),(VLOOKUP(A196,'Exchange rates'!A:B,2,TRUE)))</f>
        <v>3.1909999999999998</v>
      </c>
      <c r="G196" s="136">
        <f t="shared" si="10"/>
        <v>0</v>
      </c>
      <c r="H196" s="138">
        <f t="shared" si="11"/>
        <v>0</v>
      </c>
      <c r="K196" s="52" t="e">
        <f t="shared" si="12"/>
        <v>#DIV/0!</v>
      </c>
      <c r="L196" s="52" t="e">
        <f t="shared" si="13"/>
        <v>#DIV/0!</v>
      </c>
    </row>
    <row r="197" spans="4:12" x14ac:dyDescent="0.25">
      <c r="D197" s="106"/>
      <c r="F197" s="197">
        <f>IF(ISBLANK(A197),VLOOKUP($C$1,'Exchange rates'!E:F,2,),(VLOOKUP(A197,'Exchange rates'!A:B,2,TRUE)))</f>
        <v>3.1909999999999998</v>
      </c>
      <c r="G197" s="136">
        <f t="shared" si="10"/>
        <v>0</v>
      </c>
      <c r="H197" s="138">
        <f t="shared" si="11"/>
        <v>0</v>
      </c>
      <c r="K197" s="52" t="e">
        <f t="shared" si="12"/>
        <v>#DIV/0!</v>
      </c>
      <c r="L197" s="52" t="e">
        <f t="shared" si="13"/>
        <v>#DIV/0!</v>
      </c>
    </row>
    <row r="198" spans="4:12" x14ac:dyDescent="0.25">
      <c r="D198" s="106"/>
      <c r="F198" s="197">
        <f>IF(ISBLANK(A198),VLOOKUP($C$1,'Exchange rates'!E:F,2,),(VLOOKUP(A198,'Exchange rates'!A:B,2,TRUE)))</f>
        <v>3.1909999999999998</v>
      </c>
      <c r="G198" s="136">
        <f t="shared" si="10"/>
        <v>0</v>
      </c>
      <c r="H198" s="138">
        <f t="shared" si="11"/>
        <v>0</v>
      </c>
      <c r="K198" s="52" t="e">
        <f t="shared" si="12"/>
        <v>#DIV/0!</v>
      </c>
      <c r="L198" s="52" t="e">
        <f t="shared" si="13"/>
        <v>#DIV/0!</v>
      </c>
    </row>
    <row r="199" spans="4:12" x14ac:dyDescent="0.25">
      <c r="D199" s="106"/>
      <c r="F199" s="197">
        <f>IF(ISBLANK(A199),VLOOKUP($C$1,'Exchange rates'!E:F,2,),(VLOOKUP(A199,'Exchange rates'!A:B,2,TRUE)))</f>
        <v>3.1909999999999998</v>
      </c>
      <c r="G199" s="136">
        <f t="shared" ref="G199:G262" si="14">IF(D199="NIS",C199/F199,C199)</f>
        <v>0</v>
      </c>
      <c r="H199" s="138">
        <f t="shared" ref="H199:H262" si="15">IF(D199="USD",C199*F199,C199)</f>
        <v>0</v>
      </c>
      <c r="K199" s="52" t="e">
        <f t="shared" ref="K199:K262" si="16">H199/G199</f>
        <v>#DIV/0!</v>
      </c>
      <c r="L199" s="52" t="e">
        <f t="shared" ref="L199:L262" si="17">ROUND(K199-3.4,0)</f>
        <v>#DIV/0!</v>
      </c>
    </row>
    <row r="200" spans="4:12" x14ac:dyDescent="0.25">
      <c r="D200" s="106"/>
      <c r="F200" s="197">
        <f>IF(ISBLANK(A200),VLOOKUP($C$1,'Exchange rates'!E:F,2,),(VLOOKUP(A200,'Exchange rates'!A:B,2,TRUE)))</f>
        <v>3.1909999999999998</v>
      </c>
      <c r="G200" s="136">
        <f t="shared" si="14"/>
        <v>0</v>
      </c>
      <c r="H200" s="138">
        <f t="shared" si="15"/>
        <v>0</v>
      </c>
      <c r="K200" s="52" t="e">
        <f t="shared" si="16"/>
        <v>#DIV/0!</v>
      </c>
      <c r="L200" s="52" t="e">
        <f t="shared" si="17"/>
        <v>#DIV/0!</v>
      </c>
    </row>
    <row r="201" spans="4:12" x14ac:dyDescent="0.25">
      <c r="D201" s="106"/>
      <c r="F201" s="197">
        <f>IF(ISBLANK(A201),VLOOKUP($C$1,'Exchange rates'!E:F,2,),(VLOOKUP(A201,'Exchange rates'!A:B,2,TRUE)))</f>
        <v>3.1909999999999998</v>
      </c>
      <c r="G201" s="136">
        <f t="shared" si="14"/>
        <v>0</v>
      </c>
      <c r="H201" s="138">
        <f t="shared" si="15"/>
        <v>0</v>
      </c>
      <c r="K201" s="52" t="e">
        <f t="shared" si="16"/>
        <v>#DIV/0!</v>
      </c>
      <c r="L201" s="52" t="e">
        <f t="shared" si="17"/>
        <v>#DIV/0!</v>
      </c>
    </row>
    <row r="202" spans="4:12" x14ac:dyDescent="0.25">
      <c r="D202" s="106"/>
      <c r="F202" s="197">
        <f>IF(ISBLANK(A202),VLOOKUP($C$1,'Exchange rates'!E:F,2,),(VLOOKUP(A202,'Exchange rates'!A:B,2,TRUE)))</f>
        <v>3.1909999999999998</v>
      </c>
      <c r="G202" s="136">
        <f t="shared" si="14"/>
        <v>0</v>
      </c>
      <c r="H202" s="138">
        <f t="shared" si="15"/>
        <v>0</v>
      </c>
      <c r="K202" s="52" t="e">
        <f t="shared" si="16"/>
        <v>#DIV/0!</v>
      </c>
      <c r="L202" s="52" t="e">
        <f t="shared" si="17"/>
        <v>#DIV/0!</v>
      </c>
    </row>
    <row r="203" spans="4:12" x14ac:dyDescent="0.25">
      <c r="D203" s="106"/>
      <c r="F203" s="197">
        <f>IF(ISBLANK(A203),VLOOKUP($C$1,'Exchange rates'!E:F,2,),(VLOOKUP(A203,'Exchange rates'!A:B,2,TRUE)))</f>
        <v>3.1909999999999998</v>
      </c>
      <c r="G203" s="136">
        <f t="shared" si="14"/>
        <v>0</v>
      </c>
      <c r="H203" s="138">
        <f t="shared" si="15"/>
        <v>0</v>
      </c>
      <c r="K203" s="52" t="e">
        <f t="shared" si="16"/>
        <v>#DIV/0!</v>
      </c>
      <c r="L203" s="52" t="e">
        <f t="shared" si="17"/>
        <v>#DIV/0!</v>
      </c>
    </row>
    <row r="204" spans="4:12" x14ac:dyDescent="0.25">
      <c r="D204" s="106"/>
      <c r="F204" s="197">
        <f>IF(ISBLANK(A204),VLOOKUP($C$1,'Exchange rates'!E:F,2,),(VLOOKUP(A204,'Exchange rates'!A:B,2,TRUE)))</f>
        <v>3.1909999999999998</v>
      </c>
      <c r="G204" s="136">
        <f t="shared" si="14"/>
        <v>0</v>
      </c>
      <c r="H204" s="138">
        <f t="shared" si="15"/>
        <v>0</v>
      </c>
      <c r="K204" s="52" t="e">
        <f t="shared" si="16"/>
        <v>#DIV/0!</v>
      </c>
      <c r="L204" s="52" t="e">
        <f t="shared" si="17"/>
        <v>#DIV/0!</v>
      </c>
    </row>
    <row r="205" spans="4:12" x14ac:dyDescent="0.25">
      <c r="D205" s="106"/>
      <c r="F205" s="197">
        <f>IF(ISBLANK(A205),VLOOKUP($C$1,'Exchange rates'!E:F,2,),(VLOOKUP(A205,'Exchange rates'!A:B,2,TRUE)))</f>
        <v>3.1909999999999998</v>
      </c>
      <c r="G205" s="136">
        <f t="shared" si="14"/>
        <v>0</v>
      </c>
      <c r="H205" s="138">
        <f t="shared" si="15"/>
        <v>0</v>
      </c>
      <c r="K205" s="52" t="e">
        <f t="shared" si="16"/>
        <v>#DIV/0!</v>
      </c>
      <c r="L205" s="52" t="e">
        <f t="shared" si="17"/>
        <v>#DIV/0!</v>
      </c>
    </row>
    <row r="206" spans="4:12" x14ac:dyDescent="0.25">
      <c r="D206" s="106"/>
      <c r="F206" s="197">
        <f>IF(ISBLANK(A206),VLOOKUP($C$1,'Exchange rates'!E:F,2,),(VLOOKUP(A206,'Exchange rates'!A:B,2,TRUE)))</f>
        <v>3.1909999999999998</v>
      </c>
      <c r="G206" s="136">
        <f t="shared" si="14"/>
        <v>0</v>
      </c>
      <c r="H206" s="138">
        <f t="shared" si="15"/>
        <v>0</v>
      </c>
      <c r="K206" s="52" t="e">
        <f t="shared" si="16"/>
        <v>#DIV/0!</v>
      </c>
      <c r="L206" s="52" t="e">
        <f t="shared" si="17"/>
        <v>#DIV/0!</v>
      </c>
    </row>
    <row r="207" spans="4:12" x14ac:dyDescent="0.25">
      <c r="D207" s="106"/>
      <c r="F207" s="197">
        <f>IF(ISBLANK(A207),VLOOKUP($C$1,'Exchange rates'!E:F,2,),(VLOOKUP(A207,'Exchange rates'!A:B,2,TRUE)))</f>
        <v>3.1909999999999998</v>
      </c>
      <c r="G207" s="136">
        <f t="shared" si="14"/>
        <v>0</v>
      </c>
      <c r="H207" s="138">
        <f t="shared" si="15"/>
        <v>0</v>
      </c>
      <c r="K207" s="52" t="e">
        <f t="shared" si="16"/>
        <v>#DIV/0!</v>
      </c>
      <c r="L207" s="52" t="e">
        <f t="shared" si="17"/>
        <v>#DIV/0!</v>
      </c>
    </row>
    <row r="208" spans="4:12" x14ac:dyDescent="0.25">
      <c r="D208" s="106"/>
      <c r="F208" s="197">
        <f>IF(ISBLANK(A208),VLOOKUP($C$1,'Exchange rates'!E:F,2,),(VLOOKUP(A208,'Exchange rates'!A:B,2,TRUE)))</f>
        <v>3.1909999999999998</v>
      </c>
      <c r="G208" s="136">
        <f t="shared" si="14"/>
        <v>0</v>
      </c>
      <c r="H208" s="138">
        <f t="shared" si="15"/>
        <v>0</v>
      </c>
      <c r="K208" s="52" t="e">
        <f t="shared" si="16"/>
        <v>#DIV/0!</v>
      </c>
      <c r="L208" s="52" t="e">
        <f t="shared" si="17"/>
        <v>#DIV/0!</v>
      </c>
    </row>
    <row r="209" spans="4:12" x14ac:dyDescent="0.25">
      <c r="D209" s="106"/>
      <c r="F209" s="197">
        <f>IF(ISBLANK(A209),VLOOKUP($C$1,'Exchange rates'!E:F,2,),(VLOOKUP(A209,'Exchange rates'!A:B,2,TRUE)))</f>
        <v>3.1909999999999998</v>
      </c>
      <c r="G209" s="136">
        <f t="shared" si="14"/>
        <v>0</v>
      </c>
      <c r="H209" s="138">
        <f t="shared" si="15"/>
        <v>0</v>
      </c>
      <c r="K209" s="52" t="e">
        <f t="shared" si="16"/>
        <v>#DIV/0!</v>
      </c>
      <c r="L209" s="52" t="e">
        <f t="shared" si="17"/>
        <v>#DIV/0!</v>
      </c>
    </row>
    <row r="210" spans="4:12" x14ac:dyDescent="0.25">
      <c r="D210" s="106"/>
      <c r="F210" s="197">
        <f>IF(ISBLANK(A210),VLOOKUP($C$1,'Exchange rates'!E:F,2,),(VLOOKUP(A210,'Exchange rates'!A:B,2,TRUE)))</f>
        <v>3.1909999999999998</v>
      </c>
      <c r="G210" s="136">
        <f t="shared" si="14"/>
        <v>0</v>
      </c>
      <c r="H210" s="138">
        <f t="shared" si="15"/>
        <v>0</v>
      </c>
      <c r="K210" s="52" t="e">
        <f t="shared" si="16"/>
        <v>#DIV/0!</v>
      </c>
      <c r="L210" s="52" t="e">
        <f t="shared" si="17"/>
        <v>#DIV/0!</v>
      </c>
    </row>
    <row r="211" spans="4:12" x14ac:dyDescent="0.25">
      <c r="D211" s="106"/>
      <c r="F211" s="197">
        <f>IF(ISBLANK(A211),VLOOKUP($C$1,'Exchange rates'!E:F,2,),(VLOOKUP(A211,'Exchange rates'!A:B,2,TRUE)))</f>
        <v>3.1909999999999998</v>
      </c>
      <c r="G211" s="136">
        <f t="shared" si="14"/>
        <v>0</v>
      </c>
      <c r="H211" s="138">
        <f t="shared" si="15"/>
        <v>0</v>
      </c>
      <c r="K211" s="52" t="e">
        <f t="shared" si="16"/>
        <v>#DIV/0!</v>
      </c>
      <c r="L211" s="52" t="e">
        <f t="shared" si="17"/>
        <v>#DIV/0!</v>
      </c>
    </row>
    <row r="212" spans="4:12" x14ac:dyDescent="0.25">
      <c r="D212" s="106"/>
      <c r="F212" s="197">
        <f>IF(ISBLANK(A212),VLOOKUP($C$1,'Exchange rates'!E:F,2,),(VLOOKUP(A212,'Exchange rates'!A:B,2,TRUE)))</f>
        <v>3.1909999999999998</v>
      </c>
      <c r="G212" s="136">
        <f t="shared" si="14"/>
        <v>0</v>
      </c>
      <c r="H212" s="138">
        <f t="shared" si="15"/>
        <v>0</v>
      </c>
      <c r="K212" s="52" t="e">
        <f t="shared" si="16"/>
        <v>#DIV/0!</v>
      </c>
      <c r="L212" s="52" t="e">
        <f t="shared" si="17"/>
        <v>#DIV/0!</v>
      </c>
    </row>
    <row r="213" spans="4:12" x14ac:dyDescent="0.25">
      <c r="D213" s="106"/>
      <c r="F213" s="197">
        <f>IF(ISBLANK(A213),VLOOKUP($C$1,'Exchange rates'!E:F,2,),(VLOOKUP(A213,'Exchange rates'!A:B,2,TRUE)))</f>
        <v>3.1909999999999998</v>
      </c>
      <c r="G213" s="136">
        <f t="shared" si="14"/>
        <v>0</v>
      </c>
      <c r="H213" s="138">
        <f t="shared" si="15"/>
        <v>0</v>
      </c>
      <c r="K213" s="52" t="e">
        <f t="shared" si="16"/>
        <v>#DIV/0!</v>
      </c>
      <c r="L213" s="52" t="e">
        <f t="shared" si="17"/>
        <v>#DIV/0!</v>
      </c>
    </row>
    <row r="214" spans="4:12" x14ac:dyDescent="0.25">
      <c r="D214" s="106"/>
      <c r="F214" s="197">
        <f>IF(ISBLANK(A214),VLOOKUP($C$1,'Exchange rates'!E:F,2,),(VLOOKUP(A214,'Exchange rates'!A:B,2,TRUE)))</f>
        <v>3.1909999999999998</v>
      </c>
      <c r="G214" s="136">
        <f t="shared" si="14"/>
        <v>0</v>
      </c>
      <c r="H214" s="138">
        <f t="shared" si="15"/>
        <v>0</v>
      </c>
      <c r="K214" s="52" t="e">
        <f t="shared" si="16"/>
        <v>#DIV/0!</v>
      </c>
      <c r="L214" s="52" t="e">
        <f t="shared" si="17"/>
        <v>#DIV/0!</v>
      </c>
    </row>
    <row r="215" spans="4:12" x14ac:dyDescent="0.25">
      <c r="D215" s="106"/>
      <c r="F215" s="197">
        <f>IF(ISBLANK(A215),VLOOKUP($C$1,'Exchange rates'!E:F,2,),(VLOOKUP(A215,'Exchange rates'!A:B,2,TRUE)))</f>
        <v>3.1909999999999998</v>
      </c>
      <c r="G215" s="136">
        <f t="shared" si="14"/>
        <v>0</v>
      </c>
      <c r="H215" s="138">
        <f t="shared" si="15"/>
        <v>0</v>
      </c>
      <c r="K215" s="52" t="e">
        <f t="shared" si="16"/>
        <v>#DIV/0!</v>
      </c>
      <c r="L215" s="52" t="e">
        <f t="shared" si="17"/>
        <v>#DIV/0!</v>
      </c>
    </row>
    <row r="216" spans="4:12" x14ac:dyDescent="0.25">
      <c r="D216" s="106"/>
      <c r="F216" s="197">
        <f>IF(ISBLANK(A216),VLOOKUP($C$1,'Exchange rates'!E:F,2,),(VLOOKUP(A216,'Exchange rates'!A:B,2,TRUE)))</f>
        <v>3.1909999999999998</v>
      </c>
      <c r="G216" s="136">
        <f t="shared" si="14"/>
        <v>0</v>
      </c>
      <c r="H216" s="138">
        <f t="shared" si="15"/>
        <v>0</v>
      </c>
      <c r="K216" s="52" t="e">
        <f t="shared" si="16"/>
        <v>#DIV/0!</v>
      </c>
      <c r="L216" s="52" t="e">
        <f t="shared" si="17"/>
        <v>#DIV/0!</v>
      </c>
    </row>
    <row r="217" spans="4:12" x14ac:dyDescent="0.25">
      <c r="D217" s="106"/>
      <c r="F217" s="197">
        <f>IF(ISBLANK(A217),VLOOKUP($C$1,'Exchange rates'!E:F,2,),(VLOOKUP(A217,'Exchange rates'!A:B,2,TRUE)))</f>
        <v>3.1909999999999998</v>
      </c>
      <c r="G217" s="136">
        <f t="shared" si="14"/>
        <v>0</v>
      </c>
      <c r="H217" s="138">
        <f t="shared" si="15"/>
        <v>0</v>
      </c>
      <c r="K217" s="52" t="e">
        <f t="shared" si="16"/>
        <v>#DIV/0!</v>
      </c>
      <c r="L217" s="52" t="e">
        <f t="shared" si="17"/>
        <v>#DIV/0!</v>
      </c>
    </row>
    <row r="218" spans="4:12" x14ac:dyDescent="0.25">
      <c r="D218" s="106"/>
      <c r="F218" s="197">
        <f>IF(ISBLANK(A218),VLOOKUP($C$1,'Exchange rates'!E:F,2,),(VLOOKUP(A218,'Exchange rates'!A:B,2,TRUE)))</f>
        <v>3.1909999999999998</v>
      </c>
      <c r="G218" s="136">
        <f t="shared" si="14"/>
        <v>0</v>
      </c>
      <c r="H218" s="138">
        <f t="shared" si="15"/>
        <v>0</v>
      </c>
      <c r="K218" s="52" t="e">
        <f t="shared" si="16"/>
        <v>#DIV/0!</v>
      </c>
      <c r="L218" s="52" t="e">
        <f t="shared" si="17"/>
        <v>#DIV/0!</v>
      </c>
    </row>
    <row r="219" spans="4:12" x14ac:dyDescent="0.25">
      <c r="D219" s="106"/>
      <c r="F219" s="197">
        <f>IF(ISBLANK(A219),VLOOKUP($C$1,'Exchange rates'!E:F,2,),(VLOOKUP(A219,'Exchange rates'!A:B,2,TRUE)))</f>
        <v>3.1909999999999998</v>
      </c>
      <c r="G219" s="136">
        <f t="shared" si="14"/>
        <v>0</v>
      </c>
      <c r="H219" s="138">
        <f t="shared" si="15"/>
        <v>0</v>
      </c>
      <c r="K219" s="52" t="e">
        <f t="shared" si="16"/>
        <v>#DIV/0!</v>
      </c>
      <c r="L219" s="52" t="e">
        <f t="shared" si="17"/>
        <v>#DIV/0!</v>
      </c>
    </row>
    <row r="220" spans="4:12" x14ac:dyDescent="0.25">
      <c r="D220" s="106"/>
      <c r="F220" s="197">
        <f>IF(ISBLANK(A220),VLOOKUP($C$1,'Exchange rates'!E:F,2,),(VLOOKUP(A220,'Exchange rates'!A:B,2,TRUE)))</f>
        <v>3.1909999999999998</v>
      </c>
      <c r="G220" s="136">
        <f t="shared" si="14"/>
        <v>0</v>
      </c>
      <c r="H220" s="138">
        <f t="shared" si="15"/>
        <v>0</v>
      </c>
      <c r="K220" s="52" t="e">
        <f t="shared" si="16"/>
        <v>#DIV/0!</v>
      </c>
      <c r="L220" s="52" t="e">
        <f t="shared" si="17"/>
        <v>#DIV/0!</v>
      </c>
    </row>
    <row r="221" spans="4:12" x14ac:dyDescent="0.25">
      <c r="D221" s="106"/>
      <c r="F221" s="197">
        <f>IF(ISBLANK(A221),VLOOKUP($C$1,'Exchange rates'!E:F,2,),(VLOOKUP(A221,'Exchange rates'!A:B,2,TRUE)))</f>
        <v>3.1909999999999998</v>
      </c>
      <c r="G221" s="136">
        <f t="shared" si="14"/>
        <v>0</v>
      </c>
      <c r="H221" s="138">
        <f t="shared" si="15"/>
        <v>0</v>
      </c>
      <c r="K221" s="52" t="e">
        <f t="shared" si="16"/>
        <v>#DIV/0!</v>
      </c>
      <c r="L221" s="52" t="e">
        <f t="shared" si="17"/>
        <v>#DIV/0!</v>
      </c>
    </row>
    <row r="222" spans="4:12" x14ac:dyDescent="0.25">
      <c r="D222" s="106"/>
      <c r="F222" s="197">
        <f>IF(ISBLANK(A222),VLOOKUP($C$1,'Exchange rates'!E:F,2,),(VLOOKUP(A222,'Exchange rates'!A:B,2,TRUE)))</f>
        <v>3.1909999999999998</v>
      </c>
      <c r="G222" s="136">
        <f t="shared" si="14"/>
        <v>0</v>
      </c>
      <c r="H222" s="138">
        <f t="shared" si="15"/>
        <v>0</v>
      </c>
      <c r="K222" s="52" t="e">
        <f t="shared" si="16"/>
        <v>#DIV/0!</v>
      </c>
      <c r="L222" s="52" t="e">
        <f t="shared" si="17"/>
        <v>#DIV/0!</v>
      </c>
    </row>
    <row r="223" spans="4:12" x14ac:dyDescent="0.25">
      <c r="D223" s="106"/>
      <c r="F223" s="197">
        <f>IF(ISBLANK(A223),VLOOKUP($C$1,'Exchange rates'!E:F,2,),(VLOOKUP(A223,'Exchange rates'!A:B,2,TRUE)))</f>
        <v>3.1909999999999998</v>
      </c>
      <c r="G223" s="136">
        <f t="shared" si="14"/>
        <v>0</v>
      </c>
      <c r="H223" s="138">
        <f t="shared" si="15"/>
        <v>0</v>
      </c>
      <c r="K223" s="52" t="e">
        <f t="shared" si="16"/>
        <v>#DIV/0!</v>
      </c>
      <c r="L223" s="52" t="e">
        <f t="shared" si="17"/>
        <v>#DIV/0!</v>
      </c>
    </row>
    <row r="224" spans="4:12" x14ac:dyDescent="0.25">
      <c r="D224" s="106"/>
      <c r="F224" s="197">
        <f>IF(ISBLANK(A224),VLOOKUP($C$1,'Exchange rates'!E:F,2,),(VLOOKUP(A224,'Exchange rates'!A:B,2,TRUE)))</f>
        <v>3.1909999999999998</v>
      </c>
      <c r="G224" s="136">
        <f t="shared" si="14"/>
        <v>0</v>
      </c>
      <c r="H224" s="138">
        <f t="shared" si="15"/>
        <v>0</v>
      </c>
      <c r="K224" s="52" t="e">
        <f t="shared" si="16"/>
        <v>#DIV/0!</v>
      </c>
      <c r="L224" s="52" t="e">
        <f t="shared" si="17"/>
        <v>#DIV/0!</v>
      </c>
    </row>
    <row r="225" spans="4:12" x14ac:dyDescent="0.25">
      <c r="D225" s="106"/>
      <c r="F225" s="197">
        <f>IF(ISBLANK(A225),VLOOKUP($C$1,'Exchange rates'!E:F,2,),(VLOOKUP(A225,'Exchange rates'!A:B,2,TRUE)))</f>
        <v>3.1909999999999998</v>
      </c>
      <c r="G225" s="136">
        <f t="shared" si="14"/>
        <v>0</v>
      </c>
      <c r="H225" s="138">
        <f t="shared" si="15"/>
        <v>0</v>
      </c>
      <c r="K225" s="52" t="e">
        <f t="shared" si="16"/>
        <v>#DIV/0!</v>
      </c>
      <c r="L225" s="52" t="e">
        <f t="shared" si="17"/>
        <v>#DIV/0!</v>
      </c>
    </row>
    <row r="226" spans="4:12" x14ac:dyDescent="0.25">
      <c r="D226" s="106"/>
      <c r="F226" s="197">
        <f>IF(ISBLANK(A226),VLOOKUP($C$1,'Exchange rates'!E:F,2,),(VLOOKUP(A226,'Exchange rates'!A:B,2,TRUE)))</f>
        <v>3.1909999999999998</v>
      </c>
      <c r="G226" s="136">
        <f t="shared" si="14"/>
        <v>0</v>
      </c>
      <c r="H226" s="138">
        <f t="shared" si="15"/>
        <v>0</v>
      </c>
      <c r="K226" s="52" t="e">
        <f t="shared" si="16"/>
        <v>#DIV/0!</v>
      </c>
      <c r="L226" s="52" t="e">
        <f t="shared" si="17"/>
        <v>#DIV/0!</v>
      </c>
    </row>
    <row r="227" spans="4:12" x14ac:dyDescent="0.25">
      <c r="D227" s="106"/>
      <c r="F227" s="197">
        <f>IF(ISBLANK(A227),VLOOKUP($C$1,'Exchange rates'!E:F,2,),(VLOOKUP(A227,'Exchange rates'!A:B,2,TRUE)))</f>
        <v>3.1909999999999998</v>
      </c>
      <c r="G227" s="136">
        <f t="shared" si="14"/>
        <v>0</v>
      </c>
      <c r="H227" s="138">
        <f t="shared" si="15"/>
        <v>0</v>
      </c>
      <c r="K227" s="52" t="e">
        <f t="shared" si="16"/>
        <v>#DIV/0!</v>
      </c>
      <c r="L227" s="52" t="e">
        <f t="shared" si="17"/>
        <v>#DIV/0!</v>
      </c>
    </row>
    <row r="228" spans="4:12" x14ac:dyDescent="0.25">
      <c r="D228" s="106"/>
      <c r="F228" s="197">
        <f>IF(ISBLANK(A228),VLOOKUP($C$1,'Exchange rates'!E:F,2,),(VLOOKUP(A228,'Exchange rates'!A:B,2,TRUE)))</f>
        <v>3.1909999999999998</v>
      </c>
      <c r="G228" s="136">
        <f t="shared" si="14"/>
        <v>0</v>
      </c>
      <c r="H228" s="138">
        <f t="shared" si="15"/>
        <v>0</v>
      </c>
      <c r="K228" s="52" t="e">
        <f t="shared" si="16"/>
        <v>#DIV/0!</v>
      </c>
      <c r="L228" s="52" t="e">
        <f t="shared" si="17"/>
        <v>#DIV/0!</v>
      </c>
    </row>
    <row r="229" spans="4:12" x14ac:dyDescent="0.25">
      <c r="D229" s="106"/>
      <c r="F229" s="197">
        <f>IF(ISBLANK(A229),VLOOKUP($C$1,'Exchange rates'!E:F,2,),(VLOOKUP(A229,'Exchange rates'!A:B,2,TRUE)))</f>
        <v>3.1909999999999998</v>
      </c>
      <c r="G229" s="136">
        <f t="shared" si="14"/>
        <v>0</v>
      </c>
      <c r="H229" s="138">
        <f t="shared" si="15"/>
        <v>0</v>
      </c>
      <c r="K229" s="52" t="e">
        <f t="shared" si="16"/>
        <v>#DIV/0!</v>
      </c>
      <c r="L229" s="52" t="e">
        <f t="shared" si="17"/>
        <v>#DIV/0!</v>
      </c>
    </row>
    <row r="230" spans="4:12" x14ac:dyDescent="0.25">
      <c r="D230" s="106"/>
      <c r="F230" s="197">
        <f>IF(ISBLANK(A230),VLOOKUP($C$1,'Exchange rates'!E:F,2,),(VLOOKUP(A230,'Exchange rates'!A:B,2,TRUE)))</f>
        <v>3.1909999999999998</v>
      </c>
      <c r="G230" s="136">
        <f t="shared" si="14"/>
        <v>0</v>
      </c>
      <c r="H230" s="138">
        <f t="shared" si="15"/>
        <v>0</v>
      </c>
      <c r="K230" s="52" t="e">
        <f t="shared" si="16"/>
        <v>#DIV/0!</v>
      </c>
      <c r="L230" s="52" t="e">
        <f t="shared" si="17"/>
        <v>#DIV/0!</v>
      </c>
    </row>
    <row r="231" spans="4:12" x14ac:dyDescent="0.25">
      <c r="D231" s="106"/>
      <c r="F231" s="197">
        <f>IF(ISBLANK(A231),VLOOKUP($C$1,'Exchange rates'!E:F,2,),(VLOOKUP(A231,'Exchange rates'!A:B,2,TRUE)))</f>
        <v>3.1909999999999998</v>
      </c>
      <c r="G231" s="136">
        <f t="shared" si="14"/>
        <v>0</v>
      </c>
      <c r="H231" s="138">
        <f t="shared" si="15"/>
        <v>0</v>
      </c>
      <c r="K231" s="52" t="e">
        <f t="shared" si="16"/>
        <v>#DIV/0!</v>
      </c>
      <c r="L231" s="52" t="e">
        <f t="shared" si="17"/>
        <v>#DIV/0!</v>
      </c>
    </row>
    <row r="232" spans="4:12" x14ac:dyDescent="0.25">
      <c r="D232" s="106"/>
      <c r="F232" s="197">
        <f>IF(ISBLANK(A232),VLOOKUP($C$1,'Exchange rates'!E:F,2,),(VLOOKUP(A232,'Exchange rates'!A:B,2,TRUE)))</f>
        <v>3.1909999999999998</v>
      </c>
      <c r="G232" s="136">
        <f t="shared" si="14"/>
        <v>0</v>
      </c>
      <c r="H232" s="138">
        <f t="shared" si="15"/>
        <v>0</v>
      </c>
      <c r="K232" s="52" t="e">
        <f t="shared" si="16"/>
        <v>#DIV/0!</v>
      </c>
      <c r="L232" s="52" t="e">
        <f t="shared" si="17"/>
        <v>#DIV/0!</v>
      </c>
    </row>
    <row r="233" spans="4:12" x14ac:dyDescent="0.25">
      <c r="D233" s="106"/>
      <c r="F233" s="197">
        <f>IF(ISBLANK(A233),VLOOKUP($C$1,'Exchange rates'!E:F,2,),(VLOOKUP(A233,'Exchange rates'!A:B,2,TRUE)))</f>
        <v>3.1909999999999998</v>
      </c>
      <c r="G233" s="136">
        <f t="shared" si="14"/>
        <v>0</v>
      </c>
      <c r="H233" s="138">
        <f t="shared" si="15"/>
        <v>0</v>
      </c>
      <c r="K233" s="52" t="e">
        <f t="shared" si="16"/>
        <v>#DIV/0!</v>
      </c>
      <c r="L233" s="52" t="e">
        <f t="shared" si="17"/>
        <v>#DIV/0!</v>
      </c>
    </row>
    <row r="234" spans="4:12" x14ac:dyDescent="0.25">
      <c r="D234" s="106"/>
      <c r="F234" s="197">
        <f>IF(ISBLANK(A234),VLOOKUP($C$1,'Exchange rates'!E:F,2,),(VLOOKUP(A234,'Exchange rates'!A:B,2,TRUE)))</f>
        <v>3.1909999999999998</v>
      </c>
      <c r="G234" s="136">
        <f t="shared" si="14"/>
        <v>0</v>
      </c>
      <c r="H234" s="138">
        <f t="shared" si="15"/>
        <v>0</v>
      </c>
      <c r="K234" s="52" t="e">
        <f t="shared" si="16"/>
        <v>#DIV/0!</v>
      </c>
      <c r="L234" s="52" t="e">
        <f t="shared" si="17"/>
        <v>#DIV/0!</v>
      </c>
    </row>
    <row r="235" spans="4:12" x14ac:dyDescent="0.25">
      <c r="D235" s="106"/>
      <c r="F235" s="197">
        <f>IF(ISBLANK(A235),VLOOKUP($C$1,'Exchange rates'!E:F,2,),(VLOOKUP(A235,'Exchange rates'!A:B,2,TRUE)))</f>
        <v>3.1909999999999998</v>
      </c>
      <c r="G235" s="136">
        <f t="shared" si="14"/>
        <v>0</v>
      </c>
      <c r="H235" s="138">
        <f t="shared" si="15"/>
        <v>0</v>
      </c>
      <c r="K235" s="52" t="e">
        <f t="shared" si="16"/>
        <v>#DIV/0!</v>
      </c>
      <c r="L235" s="52" t="e">
        <f t="shared" si="17"/>
        <v>#DIV/0!</v>
      </c>
    </row>
    <row r="236" spans="4:12" x14ac:dyDescent="0.25">
      <c r="D236" s="106"/>
      <c r="F236" s="197">
        <f>IF(ISBLANK(A236),VLOOKUP($C$1,'Exchange rates'!E:F,2,),(VLOOKUP(A236,'Exchange rates'!A:B,2,TRUE)))</f>
        <v>3.1909999999999998</v>
      </c>
      <c r="G236" s="136">
        <f t="shared" si="14"/>
        <v>0</v>
      </c>
      <c r="H236" s="138">
        <f t="shared" si="15"/>
        <v>0</v>
      </c>
      <c r="K236" s="52" t="e">
        <f t="shared" si="16"/>
        <v>#DIV/0!</v>
      </c>
      <c r="L236" s="52" t="e">
        <f t="shared" si="17"/>
        <v>#DIV/0!</v>
      </c>
    </row>
    <row r="237" spans="4:12" x14ac:dyDescent="0.25">
      <c r="D237" s="106"/>
      <c r="F237" s="197">
        <f>IF(ISBLANK(A237),VLOOKUP($C$1,'Exchange rates'!E:F,2,),(VLOOKUP(A237,'Exchange rates'!A:B,2,TRUE)))</f>
        <v>3.1909999999999998</v>
      </c>
      <c r="G237" s="136">
        <f t="shared" si="14"/>
        <v>0</v>
      </c>
      <c r="H237" s="138">
        <f t="shared" si="15"/>
        <v>0</v>
      </c>
      <c r="K237" s="52" t="e">
        <f t="shared" si="16"/>
        <v>#DIV/0!</v>
      </c>
      <c r="L237" s="52" t="e">
        <f t="shared" si="17"/>
        <v>#DIV/0!</v>
      </c>
    </row>
    <row r="238" spans="4:12" x14ac:dyDescent="0.25">
      <c r="D238" s="106"/>
      <c r="F238" s="197">
        <f>IF(ISBLANK(A238),VLOOKUP($C$1,'Exchange rates'!E:F,2,),(VLOOKUP(A238,'Exchange rates'!A:B,2,TRUE)))</f>
        <v>3.1909999999999998</v>
      </c>
      <c r="G238" s="136">
        <f t="shared" si="14"/>
        <v>0</v>
      </c>
      <c r="H238" s="138">
        <f t="shared" si="15"/>
        <v>0</v>
      </c>
      <c r="K238" s="52" t="e">
        <f t="shared" si="16"/>
        <v>#DIV/0!</v>
      </c>
      <c r="L238" s="52" t="e">
        <f t="shared" si="17"/>
        <v>#DIV/0!</v>
      </c>
    </row>
    <row r="239" spans="4:12" x14ac:dyDescent="0.25">
      <c r="D239" s="106"/>
      <c r="F239" s="197">
        <f>IF(ISBLANK(A239),VLOOKUP($C$1,'Exchange rates'!E:F,2,),(VLOOKUP(A239,'Exchange rates'!A:B,2,TRUE)))</f>
        <v>3.1909999999999998</v>
      </c>
      <c r="G239" s="136">
        <f t="shared" si="14"/>
        <v>0</v>
      </c>
      <c r="H239" s="138">
        <f t="shared" si="15"/>
        <v>0</v>
      </c>
      <c r="K239" s="52" t="e">
        <f t="shared" si="16"/>
        <v>#DIV/0!</v>
      </c>
      <c r="L239" s="52" t="e">
        <f t="shared" si="17"/>
        <v>#DIV/0!</v>
      </c>
    </row>
    <row r="240" spans="4:12" x14ac:dyDescent="0.25">
      <c r="D240" s="106"/>
      <c r="F240" s="197">
        <f>IF(ISBLANK(A240),VLOOKUP($C$1,'Exchange rates'!E:F,2,),(VLOOKUP(A240,'Exchange rates'!A:B,2,TRUE)))</f>
        <v>3.1909999999999998</v>
      </c>
      <c r="G240" s="136">
        <f t="shared" si="14"/>
        <v>0</v>
      </c>
      <c r="H240" s="138">
        <f t="shared" si="15"/>
        <v>0</v>
      </c>
      <c r="K240" s="52" t="e">
        <f t="shared" si="16"/>
        <v>#DIV/0!</v>
      </c>
      <c r="L240" s="52" t="e">
        <f t="shared" si="17"/>
        <v>#DIV/0!</v>
      </c>
    </row>
    <row r="241" spans="4:12" x14ac:dyDescent="0.25">
      <c r="D241" s="106"/>
      <c r="F241" s="197">
        <f>IF(ISBLANK(A241),VLOOKUP($C$1,'Exchange rates'!E:F,2,),(VLOOKUP(A241,'Exchange rates'!A:B,2,TRUE)))</f>
        <v>3.1909999999999998</v>
      </c>
      <c r="G241" s="136">
        <f t="shared" si="14"/>
        <v>0</v>
      </c>
      <c r="H241" s="138">
        <f t="shared" si="15"/>
        <v>0</v>
      </c>
      <c r="K241" s="52" t="e">
        <f t="shared" si="16"/>
        <v>#DIV/0!</v>
      </c>
      <c r="L241" s="52" t="e">
        <f t="shared" si="17"/>
        <v>#DIV/0!</v>
      </c>
    </row>
    <row r="242" spans="4:12" x14ac:dyDescent="0.25">
      <c r="D242" s="106"/>
      <c r="F242" s="197">
        <f>IF(ISBLANK(A242),VLOOKUP($C$1,'Exchange rates'!E:F,2,),(VLOOKUP(A242,'Exchange rates'!A:B,2,TRUE)))</f>
        <v>3.1909999999999998</v>
      </c>
      <c r="G242" s="136">
        <f t="shared" si="14"/>
        <v>0</v>
      </c>
      <c r="H242" s="138">
        <f t="shared" si="15"/>
        <v>0</v>
      </c>
      <c r="K242" s="52" t="e">
        <f t="shared" si="16"/>
        <v>#DIV/0!</v>
      </c>
      <c r="L242" s="52" t="e">
        <f t="shared" si="17"/>
        <v>#DIV/0!</v>
      </c>
    </row>
    <row r="243" spans="4:12" x14ac:dyDescent="0.25">
      <c r="D243" s="106"/>
      <c r="F243" s="197">
        <f>IF(ISBLANK(A243),VLOOKUP($C$1,'Exchange rates'!E:F,2,),(VLOOKUP(A243,'Exchange rates'!A:B,2,TRUE)))</f>
        <v>3.1909999999999998</v>
      </c>
      <c r="G243" s="136">
        <f t="shared" si="14"/>
        <v>0</v>
      </c>
      <c r="H243" s="138">
        <f t="shared" si="15"/>
        <v>0</v>
      </c>
      <c r="K243" s="52" t="e">
        <f t="shared" si="16"/>
        <v>#DIV/0!</v>
      </c>
      <c r="L243" s="52" t="e">
        <f t="shared" si="17"/>
        <v>#DIV/0!</v>
      </c>
    </row>
    <row r="244" spans="4:12" x14ac:dyDescent="0.25">
      <c r="D244" s="106"/>
      <c r="F244" s="197">
        <f>IF(ISBLANK(A244),VLOOKUP($C$1,'Exchange rates'!E:F,2,),(VLOOKUP(A244,'Exchange rates'!A:B,2,TRUE)))</f>
        <v>3.1909999999999998</v>
      </c>
      <c r="G244" s="136">
        <f t="shared" si="14"/>
        <v>0</v>
      </c>
      <c r="H244" s="138">
        <f t="shared" si="15"/>
        <v>0</v>
      </c>
      <c r="K244" s="52" t="e">
        <f t="shared" si="16"/>
        <v>#DIV/0!</v>
      </c>
      <c r="L244" s="52" t="e">
        <f t="shared" si="17"/>
        <v>#DIV/0!</v>
      </c>
    </row>
    <row r="245" spans="4:12" x14ac:dyDescent="0.25">
      <c r="D245" s="106"/>
      <c r="F245" s="197">
        <f>IF(ISBLANK(A245),VLOOKUP($C$1,'Exchange rates'!E:F,2,),(VLOOKUP(A245,'Exchange rates'!A:B,2,TRUE)))</f>
        <v>3.1909999999999998</v>
      </c>
      <c r="G245" s="136">
        <f t="shared" si="14"/>
        <v>0</v>
      </c>
      <c r="H245" s="138">
        <f t="shared" si="15"/>
        <v>0</v>
      </c>
      <c r="K245" s="52" t="e">
        <f t="shared" si="16"/>
        <v>#DIV/0!</v>
      </c>
      <c r="L245" s="52" t="e">
        <f t="shared" si="17"/>
        <v>#DIV/0!</v>
      </c>
    </row>
    <row r="246" spans="4:12" x14ac:dyDescent="0.25">
      <c r="D246" s="106"/>
      <c r="F246" s="197">
        <f>IF(ISBLANK(A246),VLOOKUP($C$1,'Exchange rates'!E:F,2,),(VLOOKUP(A246,'Exchange rates'!A:B,2,TRUE)))</f>
        <v>3.1909999999999998</v>
      </c>
      <c r="G246" s="136">
        <f t="shared" si="14"/>
        <v>0</v>
      </c>
      <c r="H246" s="138">
        <f t="shared" si="15"/>
        <v>0</v>
      </c>
      <c r="K246" s="52" t="e">
        <f t="shared" si="16"/>
        <v>#DIV/0!</v>
      </c>
      <c r="L246" s="52" t="e">
        <f t="shared" si="17"/>
        <v>#DIV/0!</v>
      </c>
    </row>
    <row r="247" spans="4:12" x14ac:dyDescent="0.25">
      <c r="D247" s="106"/>
      <c r="F247" s="197">
        <f>IF(ISBLANK(A247),VLOOKUP($C$1,'Exchange rates'!E:F,2,),(VLOOKUP(A247,'Exchange rates'!A:B,2,TRUE)))</f>
        <v>3.1909999999999998</v>
      </c>
      <c r="G247" s="136">
        <f t="shared" si="14"/>
        <v>0</v>
      </c>
      <c r="H247" s="138">
        <f t="shared" si="15"/>
        <v>0</v>
      </c>
      <c r="K247" s="52" t="e">
        <f t="shared" si="16"/>
        <v>#DIV/0!</v>
      </c>
      <c r="L247" s="52" t="e">
        <f t="shared" si="17"/>
        <v>#DIV/0!</v>
      </c>
    </row>
    <row r="248" spans="4:12" x14ac:dyDescent="0.25">
      <c r="D248" s="106"/>
      <c r="F248" s="197">
        <f>IF(ISBLANK(A248),VLOOKUP($C$1,'Exchange rates'!E:F,2,),(VLOOKUP(A248,'Exchange rates'!A:B,2,TRUE)))</f>
        <v>3.1909999999999998</v>
      </c>
      <c r="G248" s="136">
        <f t="shared" si="14"/>
        <v>0</v>
      </c>
      <c r="H248" s="138">
        <f t="shared" si="15"/>
        <v>0</v>
      </c>
      <c r="K248" s="52" t="e">
        <f t="shared" si="16"/>
        <v>#DIV/0!</v>
      </c>
      <c r="L248" s="52" t="e">
        <f t="shared" si="17"/>
        <v>#DIV/0!</v>
      </c>
    </row>
    <row r="249" spans="4:12" x14ac:dyDescent="0.25">
      <c r="D249" s="106"/>
      <c r="F249" s="197">
        <f>IF(ISBLANK(A249),VLOOKUP($C$1,'Exchange rates'!E:F,2,),(VLOOKUP(A249,'Exchange rates'!A:B,2,TRUE)))</f>
        <v>3.1909999999999998</v>
      </c>
      <c r="G249" s="136">
        <f t="shared" si="14"/>
        <v>0</v>
      </c>
      <c r="H249" s="138">
        <f t="shared" si="15"/>
        <v>0</v>
      </c>
      <c r="K249" s="52" t="e">
        <f t="shared" si="16"/>
        <v>#DIV/0!</v>
      </c>
      <c r="L249" s="52" t="e">
        <f t="shared" si="17"/>
        <v>#DIV/0!</v>
      </c>
    </row>
    <row r="250" spans="4:12" x14ac:dyDescent="0.25">
      <c r="D250" s="106"/>
      <c r="F250" s="197">
        <f>IF(ISBLANK(A250),VLOOKUP($C$1,'Exchange rates'!E:F,2,),(VLOOKUP(A250,'Exchange rates'!A:B,2,TRUE)))</f>
        <v>3.1909999999999998</v>
      </c>
      <c r="G250" s="136">
        <f t="shared" si="14"/>
        <v>0</v>
      </c>
      <c r="H250" s="138">
        <f t="shared" si="15"/>
        <v>0</v>
      </c>
      <c r="K250" s="52" t="e">
        <f t="shared" si="16"/>
        <v>#DIV/0!</v>
      </c>
      <c r="L250" s="52" t="e">
        <f t="shared" si="17"/>
        <v>#DIV/0!</v>
      </c>
    </row>
    <row r="251" spans="4:12" x14ac:dyDescent="0.25">
      <c r="D251" s="106"/>
      <c r="F251" s="197">
        <f>IF(ISBLANK(A251),VLOOKUP($C$1,'Exchange rates'!E:F,2,),(VLOOKUP(A251,'Exchange rates'!A:B,2,TRUE)))</f>
        <v>3.1909999999999998</v>
      </c>
      <c r="G251" s="136">
        <f t="shared" si="14"/>
        <v>0</v>
      </c>
      <c r="H251" s="138">
        <f t="shared" si="15"/>
        <v>0</v>
      </c>
      <c r="K251" s="52" t="e">
        <f t="shared" si="16"/>
        <v>#DIV/0!</v>
      </c>
      <c r="L251" s="52" t="e">
        <f t="shared" si="17"/>
        <v>#DIV/0!</v>
      </c>
    </row>
    <row r="252" spans="4:12" x14ac:dyDescent="0.25">
      <c r="D252" s="106"/>
      <c r="F252" s="197">
        <f>IF(ISBLANK(A252),VLOOKUP($C$1,'Exchange rates'!E:F,2,),(VLOOKUP(A252,'Exchange rates'!A:B,2,TRUE)))</f>
        <v>3.1909999999999998</v>
      </c>
      <c r="G252" s="136">
        <f t="shared" si="14"/>
        <v>0</v>
      </c>
      <c r="H252" s="138">
        <f t="shared" si="15"/>
        <v>0</v>
      </c>
      <c r="K252" s="52" t="e">
        <f t="shared" si="16"/>
        <v>#DIV/0!</v>
      </c>
      <c r="L252" s="52" t="e">
        <f t="shared" si="17"/>
        <v>#DIV/0!</v>
      </c>
    </row>
    <row r="253" spans="4:12" x14ac:dyDescent="0.25">
      <c r="D253" s="106"/>
      <c r="F253" s="197">
        <f>IF(ISBLANK(A253),VLOOKUP($C$1,'Exchange rates'!E:F,2,),(VLOOKUP(A253,'Exchange rates'!A:B,2,TRUE)))</f>
        <v>3.1909999999999998</v>
      </c>
      <c r="G253" s="136">
        <f t="shared" si="14"/>
        <v>0</v>
      </c>
      <c r="H253" s="138">
        <f t="shared" si="15"/>
        <v>0</v>
      </c>
      <c r="K253" s="52" t="e">
        <f t="shared" si="16"/>
        <v>#DIV/0!</v>
      </c>
      <c r="L253" s="52" t="e">
        <f t="shared" si="17"/>
        <v>#DIV/0!</v>
      </c>
    </row>
    <row r="254" spans="4:12" x14ac:dyDescent="0.25">
      <c r="D254" s="106"/>
      <c r="F254" s="197">
        <f>IF(ISBLANK(A254),VLOOKUP($C$1,'Exchange rates'!E:F,2,),(VLOOKUP(A254,'Exchange rates'!A:B,2,TRUE)))</f>
        <v>3.1909999999999998</v>
      </c>
      <c r="G254" s="136">
        <f t="shared" si="14"/>
        <v>0</v>
      </c>
      <c r="H254" s="138">
        <f t="shared" si="15"/>
        <v>0</v>
      </c>
      <c r="K254" s="52" t="e">
        <f t="shared" si="16"/>
        <v>#DIV/0!</v>
      </c>
      <c r="L254" s="52" t="e">
        <f t="shared" si="17"/>
        <v>#DIV/0!</v>
      </c>
    </row>
    <row r="255" spans="4:12" x14ac:dyDescent="0.25">
      <c r="D255" s="106"/>
      <c r="F255" s="197">
        <f>IF(ISBLANK(A255),VLOOKUP($C$1,'Exchange rates'!E:F,2,),(VLOOKUP(A255,'Exchange rates'!A:B,2,TRUE)))</f>
        <v>3.1909999999999998</v>
      </c>
      <c r="G255" s="136">
        <f t="shared" si="14"/>
        <v>0</v>
      </c>
      <c r="H255" s="138">
        <f t="shared" si="15"/>
        <v>0</v>
      </c>
      <c r="K255" s="52" t="e">
        <f t="shared" si="16"/>
        <v>#DIV/0!</v>
      </c>
      <c r="L255" s="52" t="e">
        <f t="shared" si="17"/>
        <v>#DIV/0!</v>
      </c>
    </row>
    <row r="256" spans="4:12" x14ac:dyDescent="0.25">
      <c r="D256" s="106"/>
      <c r="F256" s="197">
        <f>IF(ISBLANK(A256),VLOOKUP($C$1,'Exchange rates'!E:F,2,),(VLOOKUP(A256,'Exchange rates'!A:B,2,TRUE)))</f>
        <v>3.1909999999999998</v>
      </c>
      <c r="G256" s="136">
        <f t="shared" si="14"/>
        <v>0</v>
      </c>
      <c r="H256" s="138">
        <f t="shared" si="15"/>
        <v>0</v>
      </c>
      <c r="K256" s="52" t="e">
        <f t="shared" si="16"/>
        <v>#DIV/0!</v>
      </c>
      <c r="L256" s="52" t="e">
        <f t="shared" si="17"/>
        <v>#DIV/0!</v>
      </c>
    </row>
    <row r="257" spans="4:12" x14ac:dyDescent="0.25">
      <c r="D257" s="106"/>
      <c r="F257" s="197">
        <f>IF(ISBLANK(A257),VLOOKUP($C$1,'Exchange rates'!E:F,2,),(VLOOKUP(A257,'Exchange rates'!A:B,2,TRUE)))</f>
        <v>3.1909999999999998</v>
      </c>
      <c r="G257" s="136">
        <f t="shared" si="14"/>
        <v>0</v>
      </c>
      <c r="H257" s="138">
        <f t="shared" si="15"/>
        <v>0</v>
      </c>
      <c r="K257" s="52" t="e">
        <f t="shared" si="16"/>
        <v>#DIV/0!</v>
      </c>
      <c r="L257" s="52" t="e">
        <f t="shared" si="17"/>
        <v>#DIV/0!</v>
      </c>
    </row>
    <row r="258" spans="4:12" x14ac:dyDescent="0.25">
      <c r="D258" s="106"/>
      <c r="F258" s="197">
        <f>IF(ISBLANK(A258),VLOOKUP($C$1,'Exchange rates'!E:F,2,),(VLOOKUP(A258,'Exchange rates'!A:B,2,TRUE)))</f>
        <v>3.1909999999999998</v>
      </c>
      <c r="G258" s="136">
        <f t="shared" si="14"/>
        <v>0</v>
      </c>
      <c r="H258" s="138">
        <f t="shared" si="15"/>
        <v>0</v>
      </c>
      <c r="K258" s="52" t="e">
        <f t="shared" si="16"/>
        <v>#DIV/0!</v>
      </c>
      <c r="L258" s="52" t="e">
        <f t="shared" si="17"/>
        <v>#DIV/0!</v>
      </c>
    </row>
    <row r="259" spans="4:12" x14ac:dyDescent="0.25">
      <c r="D259" s="106"/>
      <c r="F259" s="197">
        <f>IF(ISBLANK(A259),VLOOKUP($C$1,'Exchange rates'!E:F,2,),(VLOOKUP(A259,'Exchange rates'!A:B,2,TRUE)))</f>
        <v>3.1909999999999998</v>
      </c>
      <c r="G259" s="136">
        <f t="shared" si="14"/>
        <v>0</v>
      </c>
      <c r="H259" s="138">
        <f t="shared" si="15"/>
        <v>0</v>
      </c>
      <c r="K259" s="52" t="e">
        <f t="shared" si="16"/>
        <v>#DIV/0!</v>
      </c>
      <c r="L259" s="52" t="e">
        <f t="shared" si="17"/>
        <v>#DIV/0!</v>
      </c>
    </row>
    <row r="260" spans="4:12" x14ac:dyDescent="0.25">
      <c r="D260" s="106"/>
      <c r="F260" s="197">
        <f>IF(ISBLANK(A260),VLOOKUP($C$1,'Exchange rates'!E:F,2,),(VLOOKUP(A260,'Exchange rates'!A:B,2,TRUE)))</f>
        <v>3.1909999999999998</v>
      </c>
      <c r="G260" s="136">
        <f t="shared" si="14"/>
        <v>0</v>
      </c>
      <c r="H260" s="138">
        <f t="shared" si="15"/>
        <v>0</v>
      </c>
      <c r="K260" s="52" t="e">
        <f t="shared" si="16"/>
        <v>#DIV/0!</v>
      </c>
      <c r="L260" s="52" t="e">
        <f t="shared" si="17"/>
        <v>#DIV/0!</v>
      </c>
    </row>
    <row r="261" spans="4:12" x14ac:dyDescent="0.25">
      <c r="D261" s="106"/>
      <c r="F261" s="197">
        <f>IF(ISBLANK(A261),VLOOKUP($C$1,'Exchange rates'!E:F,2,),(VLOOKUP(A261,'Exchange rates'!A:B,2,TRUE)))</f>
        <v>3.1909999999999998</v>
      </c>
      <c r="G261" s="136">
        <f t="shared" si="14"/>
        <v>0</v>
      </c>
      <c r="H261" s="138">
        <f t="shared" si="15"/>
        <v>0</v>
      </c>
      <c r="K261" s="52" t="e">
        <f t="shared" si="16"/>
        <v>#DIV/0!</v>
      </c>
      <c r="L261" s="52" t="e">
        <f t="shared" si="17"/>
        <v>#DIV/0!</v>
      </c>
    </row>
    <row r="262" spans="4:12" x14ac:dyDescent="0.25">
      <c r="D262" s="106"/>
      <c r="F262" s="197">
        <f>IF(ISBLANK(A262),VLOOKUP($C$1,'Exchange rates'!E:F,2,),(VLOOKUP(A262,'Exchange rates'!A:B,2,TRUE)))</f>
        <v>3.1909999999999998</v>
      </c>
      <c r="G262" s="136">
        <f t="shared" si="14"/>
        <v>0</v>
      </c>
      <c r="H262" s="138">
        <f t="shared" si="15"/>
        <v>0</v>
      </c>
      <c r="K262" s="52" t="e">
        <f t="shared" si="16"/>
        <v>#DIV/0!</v>
      </c>
      <c r="L262" s="52" t="e">
        <f t="shared" si="17"/>
        <v>#DIV/0!</v>
      </c>
    </row>
    <row r="263" spans="4:12" x14ac:dyDescent="0.25">
      <c r="D263" s="106"/>
      <c r="F263" s="197">
        <f>IF(ISBLANK(A263),VLOOKUP($C$1,'Exchange rates'!E:F,2,),(VLOOKUP(A263,'Exchange rates'!A:B,2,TRUE)))</f>
        <v>3.1909999999999998</v>
      </c>
      <c r="G263" s="136">
        <f t="shared" ref="G263:G326" si="18">IF(D263="NIS",C263/F263,C263)</f>
        <v>0</v>
      </c>
      <c r="H263" s="138">
        <f t="shared" ref="H263:H326" si="19">IF(D263="USD",C263*F263,C263)</f>
        <v>0</v>
      </c>
      <c r="K263" s="52" t="e">
        <f t="shared" ref="K263:K326" si="20">H263/G263</f>
        <v>#DIV/0!</v>
      </c>
      <c r="L263" s="52" t="e">
        <f t="shared" ref="L263:L326" si="21">ROUND(K263-3.4,0)</f>
        <v>#DIV/0!</v>
      </c>
    </row>
    <row r="264" spans="4:12" x14ac:dyDescent="0.25">
      <c r="D264" s="106"/>
      <c r="F264" s="197">
        <f>IF(ISBLANK(A264),VLOOKUP($C$1,'Exchange rates'!E:F,2,),(VLOOKUP(A264,'Exchange rates'!A:B,2,TRUE)))</f>
        <v>3.1909999999999998</v>
      </c>
      <c r="G264" s="136">
        <f t="shared" si="18"/>
        <v>0</v>
      </c>
      <c r="H264" s="138">
        <f t="shared" si="19"/>
        <v>0</v>
      </c>
      <c r="K264" s="52" t="e">
        <f t="shared" si="20"/>
        <v>#DIV/0!</v>
      </c>
      <c r="L264" s="52" t="e">
        <f t="shared" si="21"/>
        <v>#DIV/0!</v>
      </c>
    </row>
    <row r="265" spans="4:12" x14ac:dyDescent="0.25">
      <c r="D265" s="106"/>
      <c r="F265" s="197">
        <f>IF(ISBLANK(A265),VLOOKUP($C$1,'Exchange rates'!E:F,2,),(VLOOKUP(A265,'Exchange rates'!A:B,2,TRUE)))</f>
        <v>3.1909999999999998</v>
      </c>
      <c r="G265" s="136">
        <f t="shared" si="18"/>
        <v>0</v>
      </c>
      <c r="H265" s="138">
        <f t="shared" si="19"/>
        <v>0</v>
      </c>
      <c r="K265" s="52" t="e">
        <f t="shared" si="20"/>
        <v>#DIV/0!</v>
      </c>
      <c r="L265" s="52" t="e">
        <f t="shared" si="21"/>
        <v>#DIV/0!</v>
      </c>
    </row>
    <row r="266" spans="4:12" x14ac:dyDescent="0.25">
      <c r="D266" s="106"/>
      <c r="F266" s="197">
        <f>IF(ISBLANK(A266),VLOOKUP($C$1,'Exchange rates'!E:F,2,),(VLOOKUP(A266,'Exchange rates'!A:B,2,TRUE)))</f>
        <v>3.1909999999999998</v>
      </c>
      <c r="G266" s="136">
        <f t="shared" si="18"/>
        <v>0</v>
      </c>
      <c r="H266" s="138">
        <f t="shared" si="19"/>
        <v>0</v>
      </c>
      <c r="K266" s="52" t="e">
        <f t="shared" si="20"/>
        <v>#DIV/0!</v>
      </c>
      <c r="L266" s="52" t="e">
        <f t="shared" si="21"/>
        <v>#DIV/0!</v>
      </c>
    </row>
    <row r="267" spans="4:12" x14ac:dyDescent="0.25">
      <c r="D267" s="106"/>
      <c r="F267" s="197">
        <f>IF(ISBLANK(A267),VLOOKUP($C$1,'Exchange rates'!E:F,2,),(VLOOKUP(A267,'Exchange rates'!A:B,2,TRUE)))</f>
        <v>3.1909999999999998</v>
      </c>
      <c r="G267" s="136">
        <f t="shared" si="18"/>
        <v>0</v>
      </c>
      <c r="H267" s="138">
        <f t="shared" si="19"/>
        <v>0</v>
      </c>
      <c r="K267" s="52" t="e">
        <f t="shared" si="20"/>
        <v>#DIV/0!</v>
      </c>
      <c r="L267" s="52" t="e">
        <f t="shared" si="21"/>
        <v>#DIV/0!</v>
      </c>
    </row>
    <row r="268" spans="4:12" x14ac:dyDescent="0.25">
      <c r="D268" s="106"/>
      <c r="F268" s="197">
        <f>IF(ISBLANK(A268),VLOOKUP($C$1,'Exchange rates'!E:F,2,),(VLOOKUP(A268,'Exchange rates'!A:B,2,TRUE)))</f>
        <v>3.1909999999999998</v>
      </c>
      <c r="G268" s="136">
        <f t="shared" si="18"/>
        <v>0</v>
      </c>
      <c r="H268" s="138">
        <f t="shared" si="19"/>
        <v>0</v>
      </c>
      <c r="K268" s="52" t="e">
        <f t="shared" si="20"/>
        <v>#DIV/0!</v>
      </c>
      <c r="L268" s="52" t="e">
        <f t="shared" si="21"/>
        <v>#DIV/0!</v>
      </c>
    </row>
    <row r="269" spans="4:12" x14ac:dyDescent="0.25">
      <c r="D269" s="106"/>
      <c r="F269" s="197">
        <f>IF(ISBLANK(A269),VLOOKUP($C$1,'Exchange rates'!E:F,2,),(VLOOKUP(A269,'Exchange rates'!A:B,2,TRUE)))</f>
        <v>3.1909999999999998</v>
      </c>
      <c r="G269" s="136">
        <f t="shared" si="18"/>
        <v>0</v>
      </c>
      <c r="H269" s="138">
        <f t="shared" si="19"/>
        <v>0</v>
      </c>
      <c r="K269" s="52" t="e">
        <f t="shared" si="20"/>
        <v>#DIV/0!</v>
      </c>
      <c r="L269" s="52" t="e">
        <f t="shared" si="21"/>
        <v>#DIV/0!</v>
      </c>
    </row>
    <row r="270" spans="4:12" x14ac:dyDescent="0.25">
      <c r="D270" s="106"/>
      <c r="F270" s="197">
        <f>IF(ISBLANK(A270),VLOOKUP($C$1,'Exchange rates'!E:F,2,),(VLOOKUP(A270,'Exchange rates'!A:B,2,TRUE)))</f>
        <v>3.1909999999999998</v>
      </c>
      <c r="G270" s="136">
        <f t="shared" si="18"/>
        <v>0</v>
      </c>
      <c r="H270" s="138">
        <f t="shared" si="19"/>
        <v>0</v>
      </c>
      <c r="K270" s="52" t="e">
        <f t="shared" si="20"/>
        <v>#DIV/0!</v>
      </c>
      <c r="L270" s="52" t="e">
        <f t="shared" si="21"/>
        <v>#DIV/0!</v>
      </c>
    </row>
    <row r="271" spans="4:12" x14ac:dyDescent="0.25">
      <c r="D271" s="106"/>
      <c r="F271" s="197">
        <f>IF(ISBLANK(A271),VLOOKUP($C$1,'Exchange rates'!E:F,2,),(VLOOKUP(A271,'Exchange rates'!A:B,2,TRUE)))</f>
        <v>3.1909999999999998</v>
      </c>
      <c r="G271" s="136">
        <f t="shared" si="18"/>
        <v>0</v>
      </c>
      <c r="H271" s="138">
        <f t="shared" si="19"/>
        <v>0</v>
      </c>
      <c r="K271" s="52" t="e">
        <f t="shared" si="20"/>
        <v>#DIV/0!</v>
      </c>
      <c r="L271" s="52" t="e">
        <f t="shared" si="21"/>
        <v>#DIV/0!</v>
      </c>
    </row>
    <row r="272" spans="4:12" x14ac:dyDescent="0.25">
      <c r="D272" s="106"/>
      <c r="F272" s="197">
        <f>IF(ISBLANK(A272),VLOOKUP($C$1,'Exchange rates'!E:F,2,),(VLOOKUP(A272,'Exchange rates'!A:B,2,TRUE)))</f>
        <v>3.1909999999999998</v>
      </c>
      <c r="G272" s="136">
        <f t="shared" si="18"/>
        <v>0</v>
      </c>
      <c r="H272" s="138">
        <f t="shared" si="19"/>
        <v>0</v>
      </c>
      <c r="K272" s="52" t="e">
        <f t="shared" si="20"/>
        <v>#DIV/0!</v>
      </c>
      <c r="L272" s="52" t="e">
        <f t="shared" si="21"/>
        <v>#DIV/0!</v>
      </c>
    </row>
    <row r="273" spans="4:12" x14ac:dyDescent="0.25">
      <c r="D273" s="106"/>
      <c r="F273" s="197">
        <f>IF(ISBLANK(A273),VLOOKUP($C$1,'Exchange rates'!E:F,2,),(VLOOKUP(A273,'Exchange rates'!A:B,2,TRUE)))</f>
        <v>3.1909999999999998</v>
      </c>
      <c r="G273" s="136">
        <f t="shared" si="18"/>
        <v>0</v>
      </c>
      <c r="H273" s="138">
        <f t="shared" si="19"/>
        <v>0</v>
      </c>
      <c r="K273" s="52" t="e">
        <f t="shared" si="20"/>
        <v>#DIV/0!</v>
      </c>
      <c r="L273" s="52" t="e">
        <f t="shared" si="21"/>
        <v>#DIV/0!</v>
      </c>
    </row>
    <row r="274" spans="4:12" x14ac:dyDescent="0.25">
      <c r="D274" s="106"/>
      <c r="F274" s="197">
        <f>IF(ISBLANK(A274),VLOOKUP($C$1,'Exchange rates'!E:F,2,),(VLOOKUP(A274,'Exchange rates'!A:B,2,TRUE)))</f>
        <v>3.1909999999999998</v>
      </c>
      <c r="G274" s="136">
        <f t="shared" si="18"/>
        <v>0</v>
      </c>
      <c r="H274" s="138">
        <f t="shared" si="19"/>
        <v>0</v>
      </c>
      <c r="K274" s="52" t="e">
        <f t="shared" si="20"/>
        <v>#DIV/0!</v>
      </c>
      <c r="L274" s="52" t="e">
        <f t="shared" si="21"/>
        <v>#DIV/0!</v>
      </c>
    </row>
    <row r="275" spans="4:12" x14ac:dyDescent="0.25">
      <c r="D275" s="106"/>
      <c r="F275" s="197">
        <f>IF(ISBLANK(A275),VLOOKUP($C$1,'Exchange rates'!E:F,2,),(VLOOKUP(A275,'Exchange rates'!A:B,2,TRUE)))</f>
        <v>3.1909999999999998</v>
      </c>
      <c r="G275" s="136">
        <f t="shared" si="18"/>
        <v>0</v>
      </c>
      <c r="H275" s="138">
        <f t="shared" si="19"/>
        <v>0</v>
      </c>
      <c r="K275" s="52" t="e">
        <f t="shared" si="20"/>
        <v>#DIV/0!</v>
      </c>
      <c r="L275" s="52" t="e">
        <f t="shared" si="21"/>
        <v>#DIV/0!</v>
      </c>
    </row>
    <row r="276" spans="4:12" x14ac:dyDescent="0.25">
      <c r="D276" s="106"/>
      <c r="F276" s="197">
        <f>IF(ISBLANK(A276),VLOOKUP($C$1,'Exchange rates'!E:F,2,),(VLOOKUP(A276,'Exchange rates'!A:B,2,TRUE)))</f>
        <v>3.1909999999999998</v>
      </c>
      <c r="G276" s="136">
        <f t="shared" si="18"/>
        <v>0</v>
      </c>
      <c r="H276" s="138">
        <f t="shared" si="19"/>
        <v>0</v>
      </c>
      <c r="K276" s="52" t="e">
        <f t="shared" si="20"/>
        <v>#DIV/0!</v>
      </c>
      <c r="L276" s="52" t="e">
        <f t="shared" si="21"/>
        <v>#DIV/0!</v>
      </c>
    </row>
    <row r="277" spans="4:12" x14ac:dyDescent="0.25">
      <c r="D277" s="106"/>
      <c r="F277" s="197">
        <f>IF(ISBLANK(A277),VLOOKUP($C$1,'Exchange rates'!E:F,2,),(VLOOKUP(A277,'Exchange rates'!A:B,2,TRUE)))</f>
        <v>3.1909999999999998</v>
      </c>
      <c r="G277" s="136">
        <f t="shared" si="18"/>
        <v>0</v>
      </c>
      <c r="H277" s="138">
        <f t="shared" si="19"/>
        <v>0</v>
      </c>
      <c r="K277" s="52" t="e">
        <f t="shared" si="20"/>
        <v>#DIV/0!</v>
      </c>
      <c r="L277" s="52" t="e">
        <f t="shared" si="21"/>
        <v>#DIV/0!</v>
      </c>
    </row>
    <row r="278" spans="4:12" x14ac:dyDescent="0.25">
      <c r="D278" s="106"/>
      <c r="F278" s="197">
        <f>IF(ISBLANK(A278),VLOOKUP($C$1,'Exchange rates'!E:F,2,),(VLOOKUP(A278,'Exchange rates'!A:B,2,TRUE)))</f>
        <v>3.1909999999999998</v>
      </c>
      <c r="G278" s="136">
        <f t="shared" si="18"/>
        <v>0</v>
      </c>
      <c r="H278" s="138">
        <f t="shared" si="19"/>
        <v>0</v>
      </c>
      <c r="K278" s="52" t="e">
        <f t="shared" si="20"/>
        <v>#DIV/0!</v>
      </c>
      <c r="L278" s="52" t="e">
        <f t="shared" si="21"/>
        <v>#DIV/0!</v>
      </c>
    </row>
    <row r="279" spans="4:12" x14ac:dyDescent="0.25">
      <c r="D279" s="106"/>
      <c r="F279" s="197">
        <f>IF(ISBLANK(A279),VLOOKUP($C$1,'Exchange rates'!E:F,2,),(VLOOKUP(A279,'Exchange rates'!A:B,2,TRUE)))</f>
        <v>3.1909999999999998</v>
      </c>
      <c r="G279" s="136">
        <f t="shared" si="18"/>
        <v>0</v>
      </c>
      <c r="H279" s="138">
        <f t="shared" si="19"/>
        <v>0</v>
      </c>
      <c r="K279" s="52" t="e">
        <f t="shared" si="20"/>
        <v>#DIV/0!</v>
      </c>
      <c r="L279" s="52" t="e">
        <f t="shared" si="21"/>
        <v>#DIV/0!</v>
      </c>
    </row>
    <row r="280" spans="4:12" x14ac:dyDescent="0.25">
      <c r="D280" s="106"/>
      <c r="F280" s="197">
        <f>IF(ISBLANK(A280),VLOOKUP($C$1,'Exchange rates'!E:F,2,),(VLOOKUP(A280,'Exchange rates'!A:B,2,TRUE)))</f>
        <v>3.1909999999999998</v>
      </c>
      <c r="G280" s="136">
        <f t="shared" si="18"/>
        <v>0</v>
      </c>
      <c r="H280" s="138">
        <f t="shared" si="19"/>
        <v>0</v>
      </c>
      <c r="K280" s="52" t="e">
        <f t="shared" si="20"/>
        <v>#DIV/0!</v>
      </c>
      <c r="L280" s="52" t="e">
        <f t="shared" si="21"/>
        <v>#DIV/0!</v>
      </c>
    </row>
    <row r="281" spans="4:12" x14ac:dyDescent="0.25">
      <c r="D281" s="106"/>
      <c r="F281" s="197">
        <f>IF(ISBLANK(A281),VLOOKUP($C$1,'Exchange rates'!E:F,2,),(VLOOKUP(A281,'Exchange rates'!A:B,2,TRUE)))</f>
        <v>3.1909999999999998</v>
      </c>
      <c r="G281" s="136">
        <f t="shared" si="18"/>
        <v>0</v>
      </c>
      <c r="H281" s="138">
        <f t="shared" si="19"/>
        <v>0</v>
      </c>
      <c r="K281" s="52" t="e">
        <f t="shared" si="20"/>
        <v>#DIV/0!</v>
      </c>
      <c r="L281" s="52" t="e">
        <f t="shared" si="21"/>
        <v>#DIV/0!</v>
      </c>
    </row>
    <row r="282" spans="4:12" x14ac:dyDescent="0.25">
      <c r="D282" s="106"/>
      <c r="F282" s="197">
        <f>IF(ISBLANK(A282),VLOOKUP($C$1,'Exchange rates'!E:F,2,),(VLOOKUP(A282,'Exchange rates'!A:B,2,TRUE)))</f>
        <v>3.1909999999999998</v>
      </c>
      <c r="G282" s="136">
        <f t="shared" si="18"/>
        <v>0</v>
      </c>
      <c r="H282" s="138">
        <f t="shared" si="19"/>
        <v>0</v>
      </c>
      <c r="K282" s="52" t="e">
        <f t="shared" si="20"/>
        <v>#DIV/0!</v>
      </c>
      <c r="L282" s="52" t="e">
        <f t="shared" si="21"/>
        <v>#DIV/0!</v>
      </c>
    </row>
    <row r="283" spans="4:12" x14ac:dyDescent="0.25">
      <c r="D283" s="106"/>
      <c r="F283" s="197">
        <f>IF(ISBLANK(A283),VLOOKUP($C$1,'Exchange rates'!E:F,2,),(VLOOKUP(A283,'Exchange rates'!A:B,2,TRUE)))</f>
        <v>3.1909999999999998</v>
      </c>
      <c r="G283" s="136">
        <f t="shared" si="18"/>
        <v>0</v>
      </c>
      <c r="H283" s="138">
        <f t="shared" si="19"/>
        <v>0</v>
      </c>
      <c r="K283" s="52" t="e">
        <f t="shared" si="20"/>
        <v>#DIV/0!</v>
      </c>
      <c r="L283" s="52" t="e">
        <f t="shared" si="21"/>
        <v>#DIV/0!</v>
      </c>
    </row>
    <row r="284" spans="4:12" x14ac:dyDescent="0.25">
      <c r="D284" s="106"/>
      <c r="F284" s="197">
        <f>IF(ISBLANK(A284),VLOOKUP($C$1,'Exchange rates'!E:F,2,),(VLOOKUP(A284,'Exchange rates'!A:B,2,TRUE)))</f>
        <v>3.1909999999999998</v>
      </c>
      <c r="G284" s="136">
        <f t="shared" si="18"/>
        <v>0</v>
      </c>
      <c r="H284" s="138">
        <f t="shared" si="19"/>
        <v>0</v>
      </c>
      <c r="K284" s="52" t="e">
        <f t="shared" si="20"/>
        <v>#DIV/0!</v>
      </c>
      <c r="L284" s="52" t="e">
        <f t="shared" si="21"/>
        <v>#DIV/0!</v>
      </c>
    </row>
    <row r="285" spans="4:12" x14ac:dyDescent="0.25">
      <c r="D285" s="106"/>
      <c r="F285" s="197">
        <f>IF(ISBLANK(A285),VLOOKUP($C$1,'Exchange rates'!E:F,2,),(VLOOKUP(A285,'Exchange rates'!A:B,2,TRUE)))</f>
        <v>3.1909999999999998</v>
      </c>
      <c r="G285" s="136">
        <f t="shared" si="18"/>
        <v>0</v>
      </c>
      <c r="H285" s="138">
        <f t="shared" si="19"/>
        <v>0</v>
      </c>
      <c r="K285" s="52" t="e">
        <f t="shared" si="20"/>
        <v>#DIV/0!</v>
      </c>
      <c r="L285" s="52" t="e">
        <f t="shared" si="21"/>
        <v>#DIV/0!</v>
      </c>
    </row>
    <row r="286" spans="4:12" x14ac:dyDescent="0.25">
      <c r="D286" s="106"/>
      <c r="F286" s="197">
        <f>IF(ISBLANK(A286),VLOOKUP($C$1,'Exchange rates'!E:F,2,),(VLOOKUP(A286,'Exchange rates'!A:B,2,TRUE)))</f>
        <v>3.1909999999999998</v>
      </c>
      <c r="G286" s="136">
        <f t="shared" si="18"/>
        <v>0</v>
      </c>
      <c r="H286" s="138">
        <f t="shared" si="19"/>
        <v>0</v>
      </c>
      <c r="K286" s="52" t="e">
        <f t="shared" si="20"/>
        <v>#DIV/0!</v>
      </c>
      <c r="L286" s="52" t="e">
        <f t="shared" si="21"/>
        <v>#DIV/0!</v>
      </c>
    </row>
    <row r="287" spans="4:12" x14ac:dyDescent="0.25">
      <c r="D287" s="106"/>
      <c r="F287" s="197">
        <f>IF(ISBLANK(A287),VLOOKUP($C$1,'Exchange rates'!E:F,2,),(VLOOKUP(A287,'Exchange rates'!A:B,2,TRUE)))</f>
        <v>3.1909999999999998</v>
      </c>
      <c r="G287" s="136">
        <f t="shared" si="18"/>
        <v>0</v>
      </c>
      <c r="H287" s="138">
        <f t="shared" si="19"/>
        <v>0</v>
      </c>
      <c r="K287" s="52" t="e">
        <f t="shared" si="20"/>
        <v>#DIV/0!</v>
      </c>
      <c r="L287" s="52" t="e">
        <f t="shared" si="21"/>
        <v>#DIV/0!</v>
      </c>
    </row>
    <row r="288" spans="4:12" x14ac:dyDescent="0.25">
      <c r="D288" s="106"/>
      <c r="F288" s="197">
        <f>IF(ISBLANK(A288),VLOOKUP($C$1,'Exchange rates'!E:F,2,),(VLOOKUP(A288,'Exchange rates'!A:B,2,TRUE)))</f>
        <v>3.1909999999999998</v>
      </c>
      <c r="G288" s="136">
        <f t="shared" si="18"/>
        <v>0</v>
      </c>
      <c r="H288" s="138">
        <f t="shared" si="19"/>
        <v>0</v>
      </c>
      <c r="K288" s="52" t="e">
        <f t="shared" si="20"/>
        <v>#DIV/0!</v>
      </c>
      <c r="L288" s="52" t="e">
        <f t="shared" si="21"/>
        <v>#DIV/0!</v>
      </c>
    </row>
    <row r="289" spans="4:12" x14ac:dyDescent="0.25">
      <c r="D289" s="106"/>
      <c r="F289" s="197">
        <f>IF(ISBLANK(A289),VLOOKUP($C$1,'Exchange rates'!E:F,2,),(VLOOKUP(A289,'Exchange rates'!A:B,2,TRUE)))</f>
        <v>3.1909999999999998</v>
      </c>
      <c r="G289" s="136">
        <f t="shared" si="18"/>
        <v>0</v>
      </c>
      <c r="H289" s="138">
        <f t="shared" si="19"/>
        <v>0</v>
      </c>
      <c r="K289" s="52" t="e">
        <f t="shared" si="20"/>
        <v>#DIV/0!</v>
      </c>
      <c r="L289" s="52" t="e">
        <f t="shared" si="21"/>
        <v>#DIV/0!</v>
      </c>
    </row>
    <row r="290" spans="4:12" x14ac:dyDescent="0.25">
      <c r="D290" s="106"/>
      <c r="F290" s="197">
        <f>IF(ISBLANK(A290),VLOOKUP($C$1,'Exchange rates'!E:F,2,),(VLOOKUP(A290,'Exchange rates'!A:B,2,TRUE)))</f>
        <v>3.1909999999999998</v>
      </c>
      <c r="G290" s="136">
        <f t="shared" si="18"/>
        <v>0</v>
      </c>
      <c r="H290" s="138">
        <f t="shared" si="19"/>
        <v>0</v>
      </c>
      <c r="K290" s="52" t="e">
        <f t="shared" si="20"/>
        <v>#DIV/0!</v>
      </c>
      <c r="L290" s="52" t="e">
        <f t="shared" si="21"/>
        <v>#DIV/0!</v>
      </c>
    </row>
    <row r="291" spans="4:12" x14ac:dyDescent="0.25">
      <c r="D291" s="106"/>
      <c r="F291" s="197">
        <f>IF(ISBLANK(A291),VLOOKUP($C$1,'Exchange rates'!E:F,2,),(VLOOKUP(A291,'Exchange rates'!A:B,2,TRUE)))</f>
        <v>3.1909999999999998</v>
      </c>
      <c r="G291" s="136">
        <f t="shared" si="18"/>
        <v>0</v>
      </c>
      <c r="H291" s="138">
        <f t="shared" si="19"/>
        <v>0</v>
      </c>
      <c r="K291" s="52" t="e">
        <f t="shared" si="20"/>
        <v>#DIV/0!</v>
      </c>
      <c r="L291" s="52" t="e">
        <f t="shared" si="21"/>
        <v>#DIV/0!</v>
      </c>
    </row>
    <row r="292" spans="4:12" x14ac:dyDescent="0.25">
      <c r="D292" s="106"/>
      <c r="F292" s="197">
        <f>IF(ISBLANK(A292),VLOOKUP($C$1,'Exchange rates'!E:F,2,),(VLOOKUP(A292,'Exchange rates'!A:B,2,TRUE)))</f>
        <v>3.1909999999999998</v>
      </c>
      <c r="G292" s="136">
        <f t="shared" si="18"/>
        <v>0</v>
      </c>
      <c r="H292" s="138">
        <f t="shared" si="19"/>
        <v>0</v>
      </c>
      <c r="K292" s="52" t="e">
        <f t="shared" si="20"/>
        <v>#DIV/0!</v>
      </c>
      <c r="L292" s="52" t="e">
        <f t="shared" si="21"/>
        <v>#DIV/0!</v>
      </c>
    </row>
    <row r="293" spans="4:12" x14ac:dyDescent="0.25">
      <c r="D293" s="106"/>
      <c r="F293" s="197">
        <f>IF(ISBLANK(A293),VLOOKUP($C$1,'Exchange rates'!E:F,2,),(VLOOKUP(A293,'Exchange rates'!A:B,2,TRUE)))</f>
        <v>3.1909999999999998</v>
      </c>
      <c r="G293" s="136">
        <f t="shared" si="18"/>
        <v>0</v>
      </c>
      <c r="H293" s="138">
        <f t="shared" si="19"/>
        <v>0</v>
      </c>
      <c r="K293" s="52" t="e">
        <f t="shared" si="20"/>
        <v>#DIV/0!</v>
      </c>
      <c r="L293" s="52" t="e">
        <f t="shared" si="21"/>
        <v>#DIV/0!</v>
      </c>
    </row>
    <row r="294" spans="4:12" x14ac:dyDescent="0.25">
      <c r="D294" s="106"/>
      <c r="F294" s="197">
        <f>IF(ISBLANK(A294),VLOOKUP($C$1,'Exchange rates'!E:F,2,),(VLOOKUP(A294,'Exchange rates'!A:B,2,TRUE)))</f>
        <v>3.1909999999999998</v>
      </c>
      <c r="G294" s="136">
        <f t="shared" si="18"/>
        <v>0</v>
      </c>
      <c r="H294" s="138">
        <f t="shared" si="19"/>
        <v>0</v>
      </c>
      <c r="K294" s="52" t="e">
        <f t="shared" si="20"/>
        <v>#DIV/0!</v>
      </c>
      <c r="L294" s="52" t="e">
        <f t="shared" si="21"/>
        <v>#DIV/0!</v>
      </c>
    </row>
    <row r="295" spans="4:12" x14ac:dyDescent="0.25">
      <c r="D295" s="106"/>
      <c r="F295" s="197">
        <f>IF(ISBLANK(A295),VLOOKUP($C$1,'Exchange rates'!E:F,2,),(VLOOKUP(A295,'Exchange rates'!A:B,2,TRUE)))</f>
        <v>3.1909999999999998</v>
      </c>
      <c r="G295" s="136">
        <f t="shared" si="18"/>
        <v>0</v>
      </c>
      <c r="H295" s="138">
        <f t="shared" si="19"/>
        <v>0</v>
      </c>
      <c r="K295" s="52" t="e">
        <f t="shared" si="20"/>
        <v>#DIV/0!</v>
      </c>
      <c r="L295" s="52" t="e">
        <f t="shared" si="21"/>
        <v>#DIV/0!</v>
      </c>
    </row>
    <row r="296" spans="4:12" x14ac:dyDescent="0.25">
      <c r="D296" s="106"/>
      <c r="F296" s="197">
        <f>IF(ISBLANK(A296),VLOOKUP($C$1,'Exchange rates'!E:F,2,),(VLOOKUP(A296,'Exchange rates'!A:B,2,TRUE)))</f>
        <v>3.1909999999999998</v>
      </c>
      <c r="G296" s="136">
        <f t="shared" si="18"/>
        <v>0</v>
      </c>
      <c r="H296" s="138">
        <f t="shared" si="19"/>
        <v>0</v>
      </c>
      <c r="K296" s="52" t="e">
        <f t="shared" si="20"/>
        <v>#DIV/0!</v>
      </c>
      <c r="L296" s="52" t="e">
        <f t="shared" si="21"/>
        <v>#DIV/0!</v>
      </c>
    </row>
    <row r="297" spans="4:12" x14ac:dyDescent="0.25">
      <c r="D297" s="106"/>
      <c r="F297" s="197">
        <f>IF(ISBLANK(A297),VLOOKUP($C$1,'Exchange rates'!E:F,2,),(VLOOKUP(A297,'Exchange rates'!A:B,2,TRUE)))</f>
        <v>3.1909999999999998</v>
      </c>
      <c r="G297" s="136">
        <f t="shared" si="18"/>
        <v>0</v>
      </c>
      <c r="H297" s="138">
        <f t="shared" si="19"/>
        <v>0</v>
      </c>
      <c r="K297" s="52" t="e">
        <f t="shared" si="20"/>
        <v>#DIV/0!</v>
      </c>
      <c r="L297" s="52" t="e">
        <f t="shared" si="21"/>
        <v>#DIV/0!</v>
      </c>
    </row>
    <row r="298" spans="4:12" x14ac:dyDescent="0.25">
      <c r="D298" s="106"/>
      <c r="F298" s="197">
        <f>IF(ISBLANK(A298),VLOOKUP($C$1,'Exchange rates'!E:F,2,),(VLOOKUP(A298,'Exchange rates'!A:B,2,TRUE)))</f>
        <v>3.1909999999999998</v>
      </c>
      <c r="G298" s="136">
        <f t="shared" si="18"/>
        <v>0</v>
      </c>
      <c r="H298" s="138">
        <f t="shared" si="19"/>
        <v>0</v>
      </c>
      <c r="K298" s="52" t="e">
        <f t="shared" si="20"/>
        <v>#DIV/0!</v>
      </c>
      <c r="L298" s="52" t="e">
        <f t="shared" si="21"/>
        <v>#DIV/0!</v>
      </c>
    </row>
    <row r="299" spans="4:12" x14ac:dyDescent="0.25">
      <c r="D299" s="106"/>
      <c r="F299" s="197">
        <f>IF(ISBLANK(A299),VLOOKUP($C$1,'Exchange rates'!E:F,2,),(VLOOKUP(A299,'Exchange rates'!A:B,2,TRUE)))</f>
        <v>3.1909999999999998</v>
      </c>
      <c r="G299" s="136">
        <f t="shared" si="18"/>
        <v>0</v>
      </c>
      <c r="H299" s="138">
        <f t="shared" si="19"/>
        <v>0</v>
      </c>
      <c r="K299" s="52" t="e">
        <f t="shared" si="20"/>
        <v>#DIV/0!</v>
      </c>
      <c r="L299" s="52" t="e">
        <f t="shared" si="21"/>
        <v>#DIV/0!</v>
      </c>
    </row>
    <row r="300" spans="4:12" x14ac:dyDescent="0.25">
      <c r="D300" s="106"/>
      <c r="F300" s="197">
        <f>IF(ISBLANK(A300),VLOOKUP($C$1,'Exchange rates'!E:F,2,),(VLOOKUP(A300,'Exchange rates'!A:B,2,TRUE)))</f>
        <v>3.1909999999999998</v>
      </c>
      <c r="G300" s="136">
        <f t="shared" si="18"/>
        <v>0</v>
      </c>
      <c r="H300" s="138">
        <f t="shared" si="19"/>
        <v>0</v>
      </c>
      <c r="K300" s="52" t="e">
        <f t="shared" si="20"/>
        <v>#DIV/0!</v>
      </c>
      <c r="L300" s="52" t="e">
        <f t="shared" si="21"/>
        <v>#DIV/0!</v>
      </c>
    </row>
    <row r="301" spans="4:12" x14ac:dyDescent="0.25">
      <c r="D301" s="106"/>
      <c r="F301" s="197">
        <f>IF(ISBLANK(A301),VLOOKUP($C$1,'Exchange rates'!E:F,2,),(VLOOKUP(A301,'Exchange rates'!A:B,2,TRUE)))</f>
        <v>3.1909999999999998</v>
      </c>
      <c r="G301" s="136">
        <f t="shared" si="18"/>
        <v>0</v>
      </c>
      <c r="H301" s="138">
        <f t="shared" si="19"/>
        <v>0</v>
      </c>
      <c r="K301" s="52" t="e">
        <f t="shared" si="20"/>
        <v>#DIV/0!</v>
      </c>
      <c r="L301" s="52" t="e">
        <f t="shared" si="21"/>
        <v>#DIV/0!</v>
      </c>
    </row>
    <row r="302" spans="4:12" x14ac:dyDescent="0.25">
      <c r="D302" s="106"/>
      <c r="F302" s="197">
        <f>IF(ISBLANK(A302),VLOOKUP($C$1,'Exchange rates'!E:F,2,),(VLOOKUP(A302,'Exchange rates'!A:B,2,TRUE)))</f>
        <v>3.1909999999999998</v>
      </c>
      <c r="G302" s="136">
        <f t="shared" si="18"/>
        <v>0</v>
      </c>
      <c r="H302" s="138">
        <f t="shared" si="19"/>
        <v>0</v>
      </c>
      <c r="K302" s="52" t="e">
        <f t="shared" si="20"/>
        <v>#DIV/0!</v>
      </c>
      <c r="L302" s="52" t="e">
        <f t="shared" si="21"/>
        <v>#DIV/0!</v>
      </c>
    </row>
    <row r="303" spans="4:12" x14ac:dyDescent="0.25">
      <c r="D303" s="106"/>
      <c r="F303" s="197">
        <f>IF(ISBLANK(A303),VLOOKUP($C$1,'Exchange rates'!E:F,2,),(VLOOKUP(A303,'Exchange rates'!A:B,2,TRUE)))</f>
        <v>3.1909999999999998</v>
      </c>
      <c r="G303" s="136">
        <f t="shared" si="18"/>
        <v>0</v>
      </c>
      <c r="H303" s="138">
        <f t="shared" si="19"/>
        <v>0</v>
      </c>
      <c r="K303" s="52" t="e">
        <f t="shared" si="20"/>
        <v>#DIV/0!</v>
      </c>
      <c r="L303" s="52" t="e">
        <f t="shared" si="21"/>
        <v>#DIV/0!</v>
      </c>
    </row>
    <row r="304" spans="4:12" x14ac:dyDescent="0.25">
      <c r="D304" s="106"/>
      <c r="F304" s="197">
        <f>IF(ISBLANK(A304),VLOOKUP($C$1,'Exchange rates'!E:F,2,),(VLOOKUP(A304,'Exchange rates'!A:B,2,TRUE)))</f>
        <v>3.1909999999999998</v>
      </c>
      <c r="G304" s="136">
        <f t="shared" si="18"/>
        <v>0</v>
      </c>
      <c r="H304" s="138">
        <f t="shared" si="19"/>
        <v>0</v>
      </c>
      <c r="K304" s="52" t="e">
        <f t="shared" si="20"/>
        <v>#DIV/0!</v>
      </c>
      <c r="L304" s="52" t="e">
        <f t="shared" si="21"/>
        <v>#DIV/0!</v>
      </c>
    </row>
    <row r="305" spans="4:12" x14ac:dyDescent="0.25">
      <c r="D305" s="106"/>
      <c r="F305" s="197">
        <f>IF(ISBLANK(A305),VLOOKUP($C$1,'Exchange rates'!E:F,2,),(VLOOKUP(A305,'Exchange rates'!A:B,2,TRUE)))</f>
        <v>3.1909999999999998</v>
      </c>
      <c r="G305" s="136">
        <f t="shared" si="18"/>
        <v>0</v>
      </c>
      <c r="H305" s="138">
        <f t="shared" si="19"/>
        <v>0</v>
      </c>
      <c r="K305" s="52" t="e">
        <f t="shared" si="20"/>
        <v>#DIV/0!</v>
      </c>
      <c r="L305" s="52" t="e">
        <f t="shared" si="21"/>
        <v>#DIV/0!</v>
      </c>
    </row>
    <row r="306" spans="4:12" x14ac:dyDescent="0.25">
      <c r="D306" s="106"/>
      <c r="F306" s="197">
        <f>IF(ISBLANK(A306),VLOOKUP($C$1,'Exchange rates'!E:F,2,),(VLOOKUP(A306,'Exchange rates'!A:B,2,TRUE)))</f>
        <v>3.1909999999999998</v>
      </c>
      <c r="G306" s="136">
        <f t="shared" si="18"/>
        <v>0</v>
      </c>
      <c r="H306" s="138">
        <f t="shared" si="19"/>
        <v>0</v>
      </c>
      <c r="K306" s="52" t="e">
        <f t="shared" si="20"/>
        <v>#DIV/0!</v>
      </c>
      <c r="L306" s="52" t="e">
        <f t="shared" si="21"/>
        <v>#DIV/0!</v>
      </c>
    </row>
    <row r="307" spans="4:12" x14ac:dyDescent="0.25">
      <c r="D307" s="106"/>
      <c r="F307" s="197">
        <f>IF(ISBLANK(A307),VLOOKUP($C$1,'Exchange rates'!E:F,2,),(VLOOKUP(A307,'Exchange rates'!A:B,2,TRUE)))</f>
        <v>3.1909999999999998</v>
      </c>
      <c r="G307" s="136">
        <f t="shared" si="18"/>
        <v>0</v>
      </c>
      <c r="H307" s="138">
        <f t="shared" si="19"/>
        <v>0</v>
      </c>
      <c r="K307" s="52" t="e">
        <f t="shared" si="20"/>
        <v>#DIV/0!</v>
      </c>
      <c r="L307" s="52" t="e">
        <f t="shared" si="21"/>
        <v>#DIV/0!</v>
      </c>
    </row>
    <row r="308" spans="4:12" x14ac:dyDescent="0.25">
      <c r="D308" s="106"/>
      <c r="F308" s="197">
        <f>IF(ISBLANK(A308),VLOOKUP($C$1,'Exchange rates'!E:F,2,),(VLOOKUP(A308,'Exchange rates'!A:B,2,TRUE)))</f>
        <v>3.1909999999999998</v>
      </c>
      <c r="G308" s="136">
        <f t="shared" si="18"/>
        <v>0</v>
      </c>
      <c r="H308" s="138">
        <f t="shared" si="19"/>
        <v>0</v>
      </c>
      <c r="K308" s="52" t="e">
        <f t="shared" si="20"/>
        <v>#DIV/0!</v>
      </c>
      <c r="L308" s="52" t="e">
        <f t="shared" si="21"/>
        <v>#DIV/0!</v>
      </c>
    </row>
    <row r="309" spans="4:12" x14ac:dyDescent="0.25">
      <c r="D309" s="106"/>
      <c r="F309" s="197">
        <f>IF(ISBLANK(A309),VLOOKUP($C$1,'Exchange rates'!E:F,2,),(VLOOKUP(A309,'Exchange rates'!A:B,2,TRUE)))</f>
        <v>3.1909999999999998</v>
      </c>
      <c r="G309" s="136">
        <f t="shared" si="18"/>
        <v>0</v>
      </c>
      <c r="H309" s="138">
        <f t="shared" si="19"/>
        <v>0</v>
      </c>
      <c r="K309" s="52" t="e">
        <f t="shared" si="20"/>
        <v>#DIV/0!</v>
      </c>
      <c r="L309" s="52" t="e">
        <f t="shared" si="21"/>
        <v>#DIV/0!</v>
      </c>
    </row>
    <row r="310" spans="4:12" x14ac:dyDescent="0.25">
      <c r="D310" s="106"/>
      <c r="F310" s="197">
        <f>IF(ISBLANK(A310),VLOOKUP($C$1,'Exchange rates'!E:F,2,),(VLOOKUP(A310,'Exchange rates'!A:B,2,TRUE)))</f>
        <v>3.1909999999999998</v>
      </c>
      <c r="G310" s="136">
        <f t="shared" si="18"/>
        <v>0</v>
      </c>
      <c r="H310" s="138">
        <f t="shared" si="19"/>
        <v>0</v>
      </c>
      <c r="K310" s="52" t="e">
        <f t="shared" si="20"/>
        <v>#DIV/0!</v>
      </c>
      <c r="L310" s="52" t="e">
        <f t="shared" si="21"/>
        <v>#DIV/0!</v>
      </c>
    </row>
    <row r="311" spans="4:12" x14ac:dyDescent="0.25">
      <c r="D311" s="106"/>
      <c r="F311" s="197">
        <f>IF(ISBLANK(A311),VLOOKUP($C$1,'Exchange rates'!E:F,2,),(VLOOKUP(A311,'Exchange rates'!A:B,2,TRUE)))</f>
        <v>3.1909999999999998</v>
      </c>
      <c r="G311" s="136">
        <f t="shared" si="18"/>
        <v>0</v>
      </c>
      <c r="H311" s="138">
        <f t="shared" si="19"/>
        <v>0</v>
      </c>
      <c r="K311" s="52" t="e">
        <f t="shared" si="20"/>
        <v>#DIV/0!</v>
      </c>
      <c r="L311" s="52" t="e">
        <f t="shared" si="21"/>
        <v>#DIV/0!</v>
      </c>
    </row>
    <row r="312" spans="4:12" x14ac:dyDescent="0.25">
      <c r="D312" s="106"/>
      <c r="F312" s="197">
        <f>IF(ISBLANK(A312),VLOOKUP($C$1,'Exchange rates'!E:F,2,),(VLOOKUP(A312,'Exchange rates'!A:B,2,TRUE)))</f>
        <v>3.1909999999999998</v>
      </c>
      <c r="G312" s="136">
        <f t="shared" si="18"/>
        <v>0</v>
      </c>
      <c r="H312" s="138">
        <f t="shared" si="19"/>
        <v>0</v>
      </c>
      <c r="K312" s="52" t="e">
        <f t="shared" si="20"/>
        <v>#DIV/0!</v>
      </c>
      <c r="L312" s="52" t="e">
        <f t="shared" si="21"/>
        <v>#DIV/0!</v>
      </c>
    </row>
    <row r="313" spans="4:12" x14ac:dyDescent="0.25">
      <c r="D313" s="106"/>
      <c r="F313" s="197">
        <f>IF(ISBLANK(A313),VLOOKUP($C$1,'Exchange rates'!E:F,2,),(VLOOKUP(A313,'Exchange rates'!A:B,2,TRUE)))</f>
        <v>3.1909999999999998</v>
      </c>
      <c r="G313" s="136">
        <f t="shared" si="18"/>
        <v>0</v>
      </c>
      <c r="H313" s="138">
        <f t="shared" si="19"/>
        <v>0</v>
      </c>
      <c r="K313" s="52" t="e">
        <f t="shared" si="20"/>
        <v>#DIV/0!</v>
      </c>
      <c r="L313" s="52" t="e">
        <f t="shared" si="21"/>
        <v>#DIV/0!</v>
      </c>
    </row>
    <row r="314" spans="4:12" x14ac:dyDescent="0.25">
      <c r="D314" s="106"/>
      <c r="F314" s="197">
        <f>IF(ISBLANK(A314),VLOOKUP($C$1,'Exchange rates'!E:F,2,),(VLOOKUP(A314,'Exchange rates'!A:B,2,TRUE)))</f>
        <v>3.1909999999999998</v>
      </c>
      <c r="G314" s="136">
        <f t="shared" si="18"/>
        <v>0</v>
      </c>
      <c r="H314" s="138">
        <f t="shared" si="19"/>
        <v>0</v>
      </c>
      <c r="K314" s="52" t="e">
        <f t="shared" si="20"/>
        <v>#DIV/0!</v>
      </c>
      <c r="L314" s="52" t="e">
        <f t="shared" si="21"/>
        <v>#DIV/0!</v>
      </c>
    </row>
    <row r="315" spans="4:12" x14ac:dyDescent="0.25">
      <c r="D315" s="106"/>
      <c r="F315" s="197">
        <f>IF(ISBLANK(A315),VLOOKUP($C$1,'Exchange rates'!E:F,2,),(VLOOKUP(A315,'Exchange rates'!A:B,2,TRUE)))</f>
        <v>3.1909999999999998</v>
      </c>
      <c r="G315" s="136">
        <f t="shared" si="18"/>
        <v>0</v>
      </c>
      <c r="H315" s="138">
        <f t="shared" si="19"/>
        <v>0</v>
      </c>
      <c r="K315" s="52" t="e">
        <f t="shared" si="20"/>
        <v>#DIV/0!</v>
      </c>
      <c r="L315" s="52" t="e">
        <f t="shared" si="21"/>
        <v>#DIV/0!</v>
      </c>
    </row>
    <row r="316" spans="4:12" x14ac:dyDescent="0.25">
      <c r="D316" s="106"/>
      <c r="F316" s="197">
        <f>IF(ISBLANK(A316),VLOOKUP($C$1,'Exchange rates'!E:F,2,),(VLOOKUP(A316,'Exchange rates'!A:B,2,TRUE)))</f>
        <v>3.1909999999999998</v>
      </c>
      <c r="G316" s="136">
        <f t="shared" si="18"/>
        <v>0</v>
      </c>
      <c r="H316" s="138">
        <f t="shared" si="19"/>
        <v>0</v>
      </c>
      <c r="K316" s="52" t="e">
        <f t="shared" si="20"/>
        <v>#DIV/0!</v>
      </c>
      <c r="L316" s="52" t="e">
        <f t="shared" si="21"/>
        <v>#DIV/0!</v>
      </c>
    </row>
    <row r="317" spans="4:12" x14ac:dyDescent="0.25">
      <c r="D317" s="106"/>
      <c r="F317" s="197">
        <f>IF(ISBLANK(A317),VLOOKUP($C$1,'Exchange rates'!E:F,2,),(VLOOKUP(A317,'Exchange rates'!A:B,2,TRUE)))</f>
        <v>3.1909999999999998</v>
      </c>
      <c r="G317" s="136">
        <f t="shared" si="18"/>
        <v>0</v>
      </c>
      <c r="H317" s="138">
        <f t="shared" si="19"/>
        <v>0</v>
      </c>
      <c r="K317" s="52" t="e">
        <f t="shared" si="20"/>
        <v>#DIV/0!</v>
      </c>
      <c r="L317" s="52" t="e">
        <f t="shared" si="21"/>
        <v>#DIV/0!</v>
      </c>
    </row>
    <row r="318" spans="4:12" x14ac:dyDescent="0.25">
      <c r="D318" s="106"/>
      <c r="F318" s="197">
        <f>IF(ISBLANK(A318),VLOOKUP($C$1,'Exchange rates'!E:F,2,),(VLOOKUP(A318,'Exchange rates'!A:B,2,TRUE)))</f>
        <v>3.1909999999999998</v>
      </c>
      <c r="G318" s="136">
        <f t="shared" si="18"/>
        <v>0</v>
      </c>
      <c r="H318" s="138">
        <f t="shared" si="19"/>
        <v>0</v>
      </c>
      <c r="K318" s="52" t="e">
        <f t="shared" si="20"/>
        <v>#DIV/0!</v>
      </c>
      <c r="L318" s="52" t="e">
        <f t="shared" si="21"/>
        <v>#DIV/0!</v>
      </c>
    </row>
    <row r="319" spans="4:12" x14ac:dyDescent="0.25">
      <c r="D319" s="106"/>
      <c r="F319" s="197">
        <f>IF(ISBLANK(A319),VLOOKUP($C$1,'Exchange rates'!E:F,2,),(VLOOKUP(A319,'Exchange rates'!A:B,2,TRUE)))</f>
        <v>3.1909999999999998</v>
      </c>
      <c r="G319" s="136">
        <f t="shared" si="18"/>
        <v>0</v>
      </c>
      <c r="H319" s="138">
        <f t="shared" si="19"/>
        <v>0</v>
      </c>
      <c r="K319" s="52" t="e">
        <f t="shared" si="20"/>
        <v>#DIV/0!</v>
      </c>
      <c r="L319" s="52" t="e">
        <f t="shared" si="21"/>
        <v>#DIV/0!</v>
      </c>
    </row>
    <row r="320" spans="4:12" x14ac:dyDescent="0.25">
      <c r="D320" s="106"/>
      <c r="F320" s="197">
        <f>IF(ISBLANK(A320),VLOOKUP($C$1,'Exchange rates'!E:F,2,),(VLOOKUP(A320,'Exchange rates'!A:B,2,TRUE)))</f>
        <v>3.1909999999999998</v>
      </c>
      <c r="G320" s="136">
        <f t="shared" si="18"/>
        <v>0</v>
      </c>
      <c r="H320" s="138">
        <f t="shared" si="19"/>
        <v>0</v>
      </c>
      <c r="K320" s="52" t="e">
        <f t="shared" si="20"/>
        <v>#DIV/0!</v>
      </c>
      <c r="L320" s="52" t="e">
        <f t="shared" si="21"/>
        <v>#DIV/0!</v>
      </c>
    </row>
    <row r="321" spans="4:12" x14ac:dyDescent="0.25">
      <c r="D321" s="106"/>
      <c r="F321" s="197">
        <f>IF(ISBLANK(A321),VLOOKUP($C$1,'Exchange rates'!E:F,2,),(VLOOKUP(A321,'Exchange rates'!A:B,2,TRUE)))</f>
        <v>3.1909999999999998</v>
      </c>
      <c r="G321" s="136">
        <f t="shared" si="18"/>
        <v>0</v>
      </c>
      <c r="H321" s="138">
        <f t="shared" si="19"/>
        <v>0</v>
      </c>
      <c r="K321" s="52" t="e">
        <f t="shared" si="20"/>
        <v>#DIV/0!</v>
      </c>
      <c r="L321" s="52" t="e">
        <f t="shared" si="21"/>
        <v>#DIV/0!</v>
      </c>
    </row>
    <row r="322" spans="4:12" x14ac:dyDescent="0.25">
      <c r="D322" s="106"/>
      <c r="F322" s="197">
        <f>IF(ISBLANK(A322),VLOOKUP($C$1,'Exchange rates'!E:F,2,),(VLOOKUP(A322,'Exchange rates'!A:B,2,TRUE)))</f>
        <v>3.1909999999999998</v>
      </c>
      <c r="G322" s="136">
        <f t="shared" si="18"/>
        <v>0</v>
      </c>
      <c r="H322" s="138">
        <f t="shared" si="19"/>
        <v>0</v>
      </c>
      <c r="K322" s="52" t="e">
        <f t="shared" si="20"/>
        <v>#DIV/0!</v>
      </c>
      <c r="L322" s="52" t="e">
        <f t="shared" si="21"/>
        <v>#DIV/0!</v>
      </c>
    </row>
    <row r="323" spans="4:12" x14ac:dyDescent="0.25">
      <c r="D323" s="106"/>
      <c r="F323" s="197">
        <f>IF(ISBLANK(A323),VLOOKUP($C$1,'Exchange rates'!E:F,2,),(VLOOKUP(A323,'Exchange rates'!A:B,2,TRUE)))</f>
        <v>3.1909999999999998</v>
      </c>
      <c r="G323" s="136">
        <f t="shared" si="18"/>
        <v>0</v>
      </c>
      <c r="H323" s="138">
        <f t="shared" si="19"/>
        <v>0</v>
      </c>
      <c r="K323" s="52" t="e">
        <f t="shared" si="20"/>
        <v>#DIV/0!</v>
      </c>
      <c r="L323" s="52" t="e">
        <f t="shared" si="21"/>
        <v>#DIV/0!</v>
      </c>
    </row>
    <row r="324" spans="4:12" x14ac:dyDescent="0.25">
      <c r="D324" s="106"/>
      <c r="F324" s="197">
        <f>IF(ISBLANK(A324),VLOOKUP($C$1,'Exchange rates'!E:F,2,),(VLOOKUP(A324,'Exchange rates'!A:B,2,TRUE)))</f>
        <v>3.1909999999999998</v>
      </c>
      <c r="G324" s="136">
        <f t="shared" si="18"/>
        <v>0</v>
      </c>
      <c r="H324" s="138">
        <f t="shared" si="19"/>
        <v>0</v>
      </c>
      <c r="K324" s="52" t="e">
        <f t="shared" si="20"/>
        <v>#DIV/0!</v>
      </c>
      <c r="L324" s="52" t="e">
        <f t="shared" si="21"/>
        <v>#DIV/0!</v>
      </c>
    </row>
    <row r="325" spans="4:12" x14ac:dyDescent="0.25">
      <c r="D325" s="106"/>
      <c r="F325" s="197">
        <f>IF(ISBLANK(A325),VLOOKUP($C$1,'Exchange rates'!E:F,2,),(VLOOKUP(A325,'Exchange rates'!A:B,2,TRUE)))</f>
        <v>3.1909999999999998</v>
      </c>
      <c r="G325" s="136">
        <f t="shared" si="18"/>
        <v>0</v>
      </c>
      <c r="H325" s="138">
        <f t="shared" si="19"/>
        <v>0</v>
      </c>
      <c r="K325" s="52" t="e">
        <f t="shared" si="20"/>
        <v>#DIV/0!</v>
      </c>
      <c r="L325" s="52" t="e">
        <f t="shared" si="21"/>
        <v>#DIV/0!</v>
      </c>
    </row>
    <row r="326" spans="4:12" x14ac:dyDescent="0.25">
      <c r="D326" s="106"/>
      <c r="F326" s="197">
        <f>IF(ISBLANK(A326),VLOOKUP($C$1,'Exchange rates'!E:F,2,),(VLOOKUP(A326,'Exchange rates'!A:B,2,TRUE)))</f>
        <v>3.1909999999999998</v>
      </c>
      <c r="G326" s="136">
        <f t="shared" si="18"/>
        <v>0</v>
      </c>
      <c r="H326" s="138">
        <f t="shared" si="19"/>
        <v>0</v>
      </c>
      <c r="K326" s="52" t="e">
        <f t="shared" si="20"/>
        <v>#DIV/0!</v>
      </c>
      <c r="L326" s="52" t="e">
        <f t="shared" si="21"/>
        <v>#DIV/0!</v>
      </c>
    </row>
    <row r="327" spans="4:12" x14ac:dyDescent="0.25">
      <c r="D327" s="106"/>
      <c r="F327" s="197">
        <f>IF(ISBLANK(A327),VLOOKUP($C$1,'Exchange rates'!E:F,2,),(VLOOKUP(A327,'Exchange rates'!A:B,2,TRUE)))</f>
        <v>3.1909999999999998</v>
      </c>
      <c r="G327" s="136">
        <f t="shared" ref="G327:G390" si="22">IF(D327="NIS",C327/F327,C327)</f>
        <v>0</v>
      </c>
      <c r="H327" s="138">
        <f t="shared" ref="H327:H390" si="23">IF(D327="USD",C327*F327,C327)</f>
        <v>0</v>
      </c>
      <c r="K327" s="52" t="e">
        <f t="shared" ref="K327:K390" si="24">H327/G327</f>
        <v>#DIV/0!</v>
      </c>
      <c r="L327" s="52" t="e">
        <f t="shared" ref="L327:L390" si="25">ROUND(K327-3.4,0)</f>
        <v>#DIV/0!</v>
      </c>
    </row>
    <row r="328" spans="4:12" x14ac:dyDescent="0.25">
      <c r="D328" s="106"/>
      <c r="F328" s="197">
        <f>IF(ISBLANK(A328),VLOOKUP($C$1,'Exchange rates'!E:F,2,),(VLOOKUP(A328,'Exchange rates'!A:B,2,TRUE)))</f>
        <v>3.1909999999999998</v>
      </c>
      <c r="G328" s="136">
        <f t="shared" si="22"/>
        <v>0</v>
      </c>
      <c r="H328" s="138">
        <f t="shared" si="23"/>
        <v>0</v>
      </c>
      <c r="K328" s="52" t="e">
        <f t="shared" si="24"/>
        <v>#DIV/0!</v>
      </c>
      <c r="L328" s="52" t="e">
        <f t="shared" si="25"/>
        <v>#DIV/0!</v>
      </c>
    </row>
    <row r="329" spans="4:12" x14ac:dyDescent="0.25">
      <c r="D329" s="106"/>
      <c r="F329" s="197">
        <f>IF(ISBLANK(A329),VLOOKUP($C$1,'Exchange rates'!E:F,2,),(VLOOKUP(A329,'Exchange rates'!A:B,2,TRUE)))</f>
        <v>3.1909999999999998</v>
      </c>
      <c r="G329" s="136">
        <f t="shared" si="22"/>
        <v>0</v>
      </c>
      <c r="H329" s="138">
        <f t="shared" si="23"/>
        <v>0</v>
      </c>
      <c r="K329" s="52" t="e">
        <f t="shared" si="24"/>
        <v>#DIV/0!</v>
      </c>
      <c r="L329" s="52" t="e">
        <f t="shared" si="25"/>
        <v>#DIV/0!</v>
      </c>
    </row>
    <row r="330" spans="4:12" x14ac:dyDescent="0.25">
      <c r="D330" s="106"/>
      <c r="F330" s="197">
        <f>IF(ISBLANK(A330),VLOOKUP($C$1,'Exchange rates'!E:F,2,),(VLOOKUP(A330,'Exchange rates'!A:B,2,TRUE)))</f>
        <v>3.1909999999999998</v>
      </c>
      <c r="G330" s="136">
        <f t="shared" si="22"/>
        <v>0</v>
      </c>
      <c r="H330" s="138">
        <f t="shared" si="23"/>
        <v>0</v>
      </c>
      <c r="K330" s="52" t="e">
        <f t="shared" si="24"/>
        <v>#DIV/0!</v>
      </c>
      <c r="L330" s="52" t="e">
        <f t="shared" si="25"/>
        <v>#DIV/0!</v>
      </c>
    </row>
    <row r="331" spans="4:12" x14ac:dyDescent="0.25">
      <c r="D331" s="106"/>
      <c r="F331" s="197">
        <f>IF(ISBLANK(A331),VLOOKUP($C$1,'Exchange rates'!E:F,2,),(VLOOKUP(A331,'Exchange rates'!A:B,2,TRUE)))</f>
        <v>3.1909999999999998</v>
      </c>
      <c r="G331" s="136">
        <f t="shared" si="22"/>
        <v>0</v>
      </c>
      <c r="H331" s="138">
        <f t="shared" si="23"/>
        <v>0</v>
      </c>
      <c r="K331" s="52" t="e">
        <f t="shared" si="24"/>
        <v>#DIV/0!</v>
      </c>
      <c r="L331" s="52" t="e">
        <f t="shared" si="25"/>
        <v>#DIV/0!</v>
      </c>
    </row>
    <row r="332" spans="4:12" x14ac:dyDescent="0.25">
      <c r="D332" s="106"/>
      <c r="F332" s="197">
        <f>IF(ISBLANK(A332),VLOOKUP($C$1,'Exchange rates'!E:F,2,),(VLOOKUP(A332,'Exchange rates'!A:B,2,TRUE)))</f>
        <v>3.1909999999999998</v>
      </c>
      <c r="G332" s="136">
        <f t="shared" si="22"/>
        <v>0</v>
      </c>
      <c r="H332" s="138">
        <f t="shared" si="23"/>
        <v>0</v>
      </c>
      <c r="K332" s="52" t="e">
        <f t="shared" si="24"/>
        <v>#DIV/0!</v>
      </c>
      <c r="L332" s="52" t="e">
        <f t="shared" si="25"/>
        <v>#DIV/0!</v>
      </c>
    </row>
    <row r="333" spans="4:12" x14ac:dyDescent="0.25">
      <c r="D333" s="106"/>
      <c r="F333" s="197">
        <f>IF(ISBLANK(A333),VLOOKUP($C$1,'Exchange rates'!E:F,2,),(VLOOKUP(A333,'Exchange rates'!A:B,2,TRUE)))</f>
        <v>3.1909999999999998</v>
      </c>
      <c r="G333" s="136">
        <f t="shared" si="22"/>
        <v>0</v>
      </c>
      <c r="H333" s="138">
        <f t="shared" si="23"/>
        <v>0</v>
      </c>
      <c r="K333" s="52" t="e">
        <f t="shared" si="24"/>
        <v>#DIV/0!</v>
      </c>
      <c r="L333" s="52" t="e">
        <f t="shared" si="25"/>
        <v>#DIV/0!</v>
      </c>
    </row>
    <row r="334" spans="4:12" x14ac:dyDescent="0.25">
      <c r="D334" s="106"/>
      <c r="F334" s="197">
        <f>IF(ISBLANK(A334),VLOOKUP($C$1,'Exchange rates'!E:F,2,),(VLOOKUP(A334,'Exchange rates'!A:B,2,TRUE)))</f>
        <v>3.1909999999999998</v>
      </c>
      <c r="G334" s="136">
        <f t="shared" si="22"/>
        <v>0</v>
      </c>
      <c r="H334" s="138">
        <f t="shared" si="23"/>
        <v>0</v>
      </c>
      <c r="K334" s="52" t="e">
        <f t="shared" si="24"/>
        <v>#DIV/0!</v>
      </c>
      <c r="L334" s="52" t="e">
        <f t="shared" si="25"/>
        <v>#DIV/0!</v>
      </c>
    </row>
    <row r="335" spans="4:12" x14ac:dyDescent="0.25">
      <c r="D335" s="106"/>
      <c r="F335" s="197">
        <f>IF(ISBLANK(A335),VLOOKUP($C$1,'Exchange rates'!E:F,2,),(VLOOKUP(A335,'Exchange rates'!A:B,2,TRUE)))</f>
        <v>3.1909999999999998</v>
      </c>
      <c r="G335" s="136">
        <f t="shared" si="22"/>
        <v>0</v>
      </c>
      <c r="H335" s="138">
        <f t="shared" si="23"/>
        <v>0</v>
      </c>
      <c r="K335" s="52" t="e">
        <f t="shared" si="24"/>
        <v>#DIV/0!</v>
      </c>
      <c r="L335" s="52" t="e">
        <f t="shared" si="25"/>
        <v>#DIV/0!</v>
      </c>
    </row>
    <row r="336" spans="4:12" x14ac:dyDescent="0.25">
      <c r="D336" s="106"/>
      <c r="F336" s="197">
        <f>IF(ISBLANK(A336),VLOOKUP($C$1,'Exchange rates'!E:F,2,),(VLOOKUP(A336,'Exchange rates'!A:B,2,TRUE)))</f>
        <v>3.1909999999999998</v>
      </c>
      <c r="G336" s="136">
        <f t="shared" si="22"/>
        <v>0</v>
      </c>
      <c r="H336" s="138">
        <f t="shared" si="23"/>
        <v>0</v>
      </c>
      <c r="K336" s="52" t="e">
        <f t="shared" si="24"/>
        <v>#DIV/0!</v>
      </c>
      <c r="L336" s="52" t="e">
        <f t="shared" si="25"/>
        <v>#DIV/0!</v>
      </c>
    </row>
    <row r="337" spans="4:12" x14ac:dyDescent="0.25">
      <c r="D337" s="106"/>
      <c r="F337" s="197">
        <f>IF(ISBLANK(A337),VLOOKUP($C$1,'Exchange rates'!E:F,2,),(VLOOKUP(A337,'Exchange rates'!A:B,2,TRUE)))</f>
        <v>3.1909999999999998</v>
      </c>
      <c r="G337" s="136">
        <f t="shared" si="22"/>
        <v>0</v>
      </c>
      <c r="H337" s="138">
        <f t="shared" si="23"/>
        <v>0</v>
      </c>
      <c r="K337" s="52" t="e">
        <f t="shared" si="24"/>
        <v>#DIV/0!</v>
      </c>
      <c r="L337" s="52" t="e">
        <f t="shared" si="25"/>
        <v>#DIV/0!</v>
      </c>
    </row>
    <row r="338" spans="4:12" x14ac:dyDescent="0.25">
      <c r="D338" s="106"/>
      <c r="F338" s="197">
        <f>IF(ISBLANK(A338),VLOOKUP($C$1,'Exchange rates'!E:F,2,),(VLOOKUP(A338,'Exchange rates'!A:B,2,TRUE)))</f>
        <v>3.1909999999999998</v>
      </c>
      <c r="G338" s="136">
        <f t="shared" si="22"/>
        <v>0</v>
      </c>
      <c r="H338" s="138">
        <f t="shared" si="23"/>
        <v>0</v>
      </c>
      <c r="K338" s="52" t="e">
        <f t="shared" si="24"/>
        <v>#DIV/0!</v>
      </c>
      <c r="L338" s="52" t="e">
        <f t="shared" si="25"/>
        <v>#DIV/0!</v>
      </c>
    </row>
    <row r="339" spans="4:12" x14ac:dyDescent="0.25">
      <c r="D339" s="106"/>
      <c r="F339" s="197">
        <f>IF(ISBLANK(A339),VLOOKUP($C$1,'Exchange rates'!E:F,2,),(VLOOKUP(A339,'Exchange rates'!A:B,2,TRUE)))</f>
        <v>3.1909999999999998</v>
      </c>
      <c r="G339" s="136">
        <f t="shared" si="22"/>
        <v>0</v>
      </c>
      <c r="H339" s="138">
        <f t="shared" si="23"/>
        <v>0</v>
      </c>
      <c r="K339" s="52" t="e">
        <f t="shared" si="24"/>
        <v>#DIV/0!</v>
      </c>
      <c r="L339" s="52" t="e">
        <f t="shared" si="25"/>
        <v>#DIV/0!</v>
      </c>
    </row>
    <row r="340" spans="4:12" x14ac:dyDescent="0.25">
      <c r="D340" s="106"/>
      <c r="F340" s="197">
        <f>IF(ISBLANK(A340),VLOOKUP($C$1,'Exchange rates'!E:F,2,),(VLOOKUP(A340,'Exchange rates'!A:B,2,TRUE)))</f>
        <v>3.1909999999999998</v>
      </c>
      <c r="G340" s="136">
        <f t="shared" si="22"/>
        <v>0</v>
      </c>
      <c r="H340" s="138">
        <f t="shared" si="23"/>
        <v>0</v>
      </c>
      <c r="K340" s="52" t="e">
        <f t="shared" si="24"/>
        <v>#DIV/0!</v>
      </c>
      <c r="L340" s="52" t="e">
        <f t="shared" si="25"/>
        <v>#DIV/0!</v>
      </c>
    </row>
    <row r="341" spans="4:12" x14ac:dyDescent="0.25">
      <c r="D341" s="106"/>
      <c r="F341" s="197">
        <f>IF(ISBLANK(A341),VLOOKUP($C$1,'Exchange rates'!E:F,2,),(VLOOKUP(A341,'Exchange rates'!A:B,2,TRUE)))</f>
        <v>3.1909999999999998</v>
      </c>
      <c r="G341" s="136">
        <f t="shared" si="22"/>
        <v>0</v>
      </c>
      <c r="H341" s="138">
        <f t="shared" si="23"/>
        <v>0</v>
      </c>
      <c r="K341" s="52" t="e">
        <f t="shared" si="24"/>
        <v>#DIV/0!</v>
      </c>
      <c r="L341" s="52" t="e">
        <f t="shared" si="25"/>
        <v>#DIV/0!</v>
      </c>
    </row>
    <row r="342" spans="4:12" x14ac:dyDescent="0.25">
      <c r="D342" s="106"/>
      <c r="F342" s="197">
        <f>IF(ISBLANK(A342),VLOOKUP($C$1,'Exchange rates'!E:F,2,),(VLOOKUP(A342,'Exchange rates'!A:B,2,TRUE)))</f>
        <v>3.1909999999999998</v>
      </c>
      <c r="G342" s="136">
        <f t="shared" si="22"/>
        <v>0</v>
      </c>
      <c r="H342" s="138">
        <f t="shared" si="23"/>
        <v>0</v>
      </c>
      <c r="K342" s="52" t="e">
        <f t="shared" si="24"/>
        <v>#DIV/0!</v>
      </c>
      <c r="L342" s="52" t="e">
        <f t="shared" si="25"/>
        <v>#DIV/0!</v>
      </c>
    </row>
    <row r="343" spans="4:12" x14ac:dyDescent="0.25">
      <c r="D343" s="106"/>
      <c r="F343" s="197">
        <f>IF(ISBLANK(A343),VLOOKUP($C$1,'Exchange rates'!E:F,2,),(VLOOKUP(A343,'Exchange rates'!A:B,2,TRUE)))</f>
        <v>3.1909999999999998</v>
      </c>
      <c r="G343" s="136">
        <f t="shared" si="22"/>
        <v>0</v>
      </c>
      <c r="H343" s="138">
        <f t="shared" si="23"/>
        <v>0</v>
      </c>
      <c r="K343" s="52" t="e">
        <f t="shared" si="24"/>
        <v>#DIV/0!</v>
      </c>
      <c r="L343" s="52" t="e">
        <f t="shared" si="25"/>
        <v>#DIV/0!</v>
      </c>
    </row>
    <row r="344" spans="4:12" x14ac:dyDescent="0.25">
      <c r="D344" s="106"/>
      <c r="F344" s="197">
        <f>IF(ISBLANK(A344),VLOOKUP($C$1,'Exchange rates'!E:F,2,),(VLOOKUP(A344,'Exchange rates'!A:B,2,TRUE)))</f>
        <v>3.1909999999999998</v>
      </c>
      <c r="G344" s="136">
        <f t="shared" si="22"/>
        <v>0</v>
      </c>
      <c r="H344" s="138">
        <f t="shared" si="23"/>
        <v>0</v>
      </c>
      <c r="K344" s="52" t="e">
        <f t="shared" si="24"/>
        <v>#DIV/0!</v>
      </c>
      <c r="L344" s="52" t="e">
        <f t="shared" si="25"/>
        <v>#DIV/0!</v>
      </c>
    </row>
    <row r="345" spans="4:12" x14ac:dyDescent="0.25">
      <c r="D345" s="106"/>
      <c r="F345" s="197">
        <f>IF(ISBLANK(A345),VLOOKUP($C$1,'Exchange rates'!E:F,2,),(VLOOKUP(A345,'Exchange rates'!A:B,2,TRUE)))</f>
        <v>3.1909999999999998</v>
      </c>
      <c r="G345" s="136">
        <f t="shared" si="22"/>
        <v>0</v>
      </c>
      <c r="H345" s="138">
        <f t="shared" si="23"/>
        <v>0</v>
      </c>
      <c r="K345" s="52" t="e">
        <f t="shared" si="24"/>
        <v>#DIV/0!</v>
      </c>
      <c r="L345" s="52" t="e">
        <f t="shared" si="25"/>
        <v>#DIV/0!</v>
      </c>
    </row>
    <row r="346" spans="4:12" x14ac:dyDescent="0.25">
      <c r="D346" s="106"/>
      <c r="F346" s="197">
        <f>IF(ISBLANK(A346),VLOOKUP($C$1,'Exchange rates'!E:F,2,),(VLOOKUP(A346,'Exchange rates'!A:B,2,TRUE)))</f>
        <v>3.1909999999999998</v>
      </c>
      <c r="G346" s="136">
        <f t="shared" si="22"/>
        <v>0</v>
      </c>
      <c r="H346" s="138">
        <f t="shared" si="23"/>
        <v>0</v>
      </c>
      <c r="K346" s="52" t="e">
        <f t="shared" si="24"/>
        <v>#DIV/0!</v>
      </c>
      <c r="L346" s="52" t="e">
        <f t="shared" si="25"/>
        <v>#DIV/0!</v>
      </c>
    </row>
    <row r="347" spans="4:12" x14ac:dyDescent="0.25">
      <c r="D347" s="106"/>
      <c r="F347" s="197">
        <f>IF(ISBLANK(A347),VLOOKUP($C$1,'Exchange rates'!E:F,2,),(VLOOKUP(A347,'Exchange rates'!A:B,2,TRUE)))</f>
        <v>3.1909999999999998</v>
      </c>
      <c r="G347" s="136">
        <f t="shared" si="22"/>
        <v>0</v>
      </c>
      <c r="H347" s="138">
        <f t="shared" si="23"/>
        <v>0</v>
      </c>
      <c r="K347" s="52" t="e">
        <f t="shared" si="24"/>
        <v>#DIV/0!</v>
      </c>
      <c r="L347" s="52" t="e">
        <f t="shared" si="25"/>
        <v>#DIV/0!</v>
      </c>
    </row>
    <row r="348" spans="4:12" x14ac:dyDescent="0.25">
      <c r="D348" s="106"/>
      <c r="F348" s="197">
        <f>IF(ISBLANK(A348),VLOOKUP($C$1,'Exchange rates'!E:F,2,),(VLOOKUP(A348,'Exchange rates'!A:B,2,TRUE)))</f>
        <v>3.1909999999999998</v>
      </c>
      <c r="G348" s="136">
        <f t="shared" si="22"/>
        <v>0</v>
      </c>
      <c r="H348" s="138">
        <f t="shared" si="23"/>
        <v>0</v>
      </c>
      <c r="K348" s="52" t="e">
        <f t="shared" si="24"/>
        <v>#DIV/0!</v>
      </c>
      <c r="L348" s="52" t="e">
        <f t="shared" si="25"/>
        <v>#DIV/0!</v>
      </c>
    </row>
    <row r="349" spans="4:12" x14ac:dyDescent="0.25">
      <c r="D349" s="106"/>
      <c r="F349" s="197">
        <f>IF(ISBLANK(A349),VLOOKUP($C$1,'Exchange rates'!E:F,2,),(VLOOKUP(A349,'Exchange rates'!A:B,2,TRUE)))</f>
        <v>3.1909999999999998</v>
      </c>
      <c r="G349" s="136">
        <f t="shared" si="22"/>
        <v>0</v>
      </c>
      <c r="H349" s="138">
        <f t="shared" si="23"/>
        <v>0</v>
      </c>
      <c r="K349" s="52" t="e">
        <f t="shared" si="24"/>
        <v>#DIV/0!</v>
      </c>
      <c r="L349" s="52" t="e">
        <f t="shared" si="25"/>
        <v>#DIV/0!</v>
      </c>
    </row>
    <row r="350" spans="4:12" x14ac:dyDescent="0.25">
      <c r="D350" s="106"/>
      <c r="F350" s="197">
        <f>IF(ISBLANK(A350),VLOOKUP($C$1,'Exchange rates'!E:F,2,),(VLOOKUP(A350,'Exchange rates'!A:B,2,TRUE)))</f>
        <v>3.1909999999999998</v>
      </c>
      <c r="G350" s="136">
        <f t="shared" si="22"/>
        <v>0</v>
      </c>
      <c r="H350" s="138">
        <f t="shared" si="23"/>
        <v>0</v>
      </c>
      <c r="K350" s="52" t="e">
        <f t="shared" si="24"/>
        <v>#DIV/0!</v>
      </c>
      <c r="L350" s="52" t="e">
        <f t="shared" si="25"/>
        <v>#DIV/0!</v>
      </c>
    </row>
    <row r="351" spans="4:12" x14ac:dyDescent="0.25">
      <c r="D351" s="106"/>
      <c r="F351" s="197">
        <f>IF(ISBLANK(A351),VLOOKUP($C$1,'Exchange rates'!E:F,2,),(VLOOKUP(A351,'Exchange rates'!A:B,2,TRUE)))</f>
        <v>3.1909999999999998</v>
      </c>
      <c r="G351" s="136">
        <f t="shared" si="22"/>
        <v>0</v>
      </c>
      <c r="H351" s="138">
        <f t="shared" si="23"/>
        <v>0</v>
      </c>
      <c r="K351" s="52" t="e">
        <f t="shared" si="24"/>
        <v>#DIV/0!</v>
      </c>
      <c r="L351" s="52" t="e">
        <f t="shared" si="25"/>
        <v>#DIV/0!</v>
      </c>
    </row>
    <row r="352" spans="4:12" x14ac:dyDescent="0.25">
      <c r="D352" s="106"/>
      <c r="F352" s="197">
        <f>IF(ISBLANK(A352),VLOOKUP($C$1,'Exchange rates'!E:F,2,),(VLOOKUP(A352,'Exchange rates'!A:B,2,TRUE)))</f>
        <v>3.1909999999999998</v>
      </c>
      <c r="G352" s="136">
        <f t="shared" si="22"/>
        <v>0</v>
      </c>
      <c r="H352" s="138">
        <f t="shared" si="23"/>
        <v>0</v>
      </c>
      <c r="K352" s="52" t="e">
        <f t="shared" si="24"/>
        <v>#DIV/0!</v>
      </c>
      <c r="L352" s="52" t="e">
        <f t="shared" si="25"/>
        <v>#DIV/0!</v>
      </c>
    </row>
    <row r="353" spans="4:12" x14ac:dyDescent="0.25">
      <c r="D353" s="106"/>
      <c r="F353" s="197">
        <f>IF(ISBLANK(A353),VLOOKUP($C$1,'Exchange rates'!E:F,2,),(VLOOKUP(A353,'Exchange rates'!A:B,2,TRUE)))</f>
        <v>3.1909999999999998</v>
      </c>
      <c r="G353" s="136">
        <f t="shared" si="22"/>
        <v>0</v>
      </c>
      <c r="H353" s="138">
        <f t="shared" si="23"/>
        <v>0</v>
      </c>
      <c r="K353" s="52" t="e">
        <f t="shared" si="24"/>
        <v>#DIV/0!</v>
      </c>
      <c r="L353" s="52" t="e">
        <f t="shared" si="25"/>
        <v>#DIV/0!</v>
      </c>
    </row>
    <row r="354" spans="4:12" x14ac:dyDescent="0.25">
      <c r="D354" s="106"/>
      <c r="F354" s="197">
        <f>IF(ISBLANK(A354),VLOOKUP($C$1,'Exchange rates'!E:F,2,),(VLOOKUP(A354,'Exchange rates'!A:B,2,TRUE)))</f>
        <v>3.1909999999999998</v>
      </c>
      <c r="G354" s="136">
        <f t="shared" si="22"/>
        <v>0</v>
      </c>
      <c r="H354" s="138">
        <f t="shared" si="23"/>
        <v>0</v>
      </c>
      <c r="K354" s="52" t="e">
        <f t="shared" si="24"/>
        <v>#DIV/0!</v>
      </c>
      <c r="L354" s="52" t="e">
        <f t="shared" si="25"/>
        <v>#DIV/0!</v>
      </c>
    </row>
    <row r="355" spans="4:12" x14ac:dyDescent="0.25">
      <c r="D355" s="106"/>
      <c r="F355" s="197">
        <f>IF(ISBLANK(A355),VLOOKUP($C$1,'Exchange rates'!E:F,2,),(VLOOKUP(A355,'Exchange rates'!A:B,2,TRUE)))</f>
        <v>3.1909999999999998</v>
      </c>
      <c r="G355" s="136">
        <f t="shared" si="22"/>
        <v>0</v>
      </c>
      <c r="H355" s="138">
        <f t="shared" si="23"/>
        <v>0</v>
      </c>
      <c r="K355" s="52" t="e">
        <f t="shared" si="24"/>
        <v>#DIV/0!</v>
      </c>
      <c r="L355" s="52" t="e">
        <f t="shared" si="25"/>
        <v>#DIV/0!</v>
      </c>
    </row>
    <row r="356" spans="4:12" x14ac:dyDescent="0.25">
      <c r="D356" s="106"/>
      <c r="F356" s="197">
        <f>IF(ISBLANK(A356),VLOOKUP($C$1,'Exchange rates'!E:F,2,),(VLOOKUP(A356,'Exchange rates'!A:B,2,TRUE)))</f>
        <v>3.1909999999999998</v>
      </c>
      <c r="G356" s="136">
        <f t="shared" si="22"/>
        <v>0</v>
      </c>
      <c r="H356" s="138">
        <f t="shared" si="23"/>
        <v>0</v>
      </c>
      <c r="K356" s="52" t="e">
        <f t="shared" si="24"/>
        <v>#DIV/0!</v>
      </c>
      <c r="L356" s="52" t="e">
        <f t="shared" si="25"/>
        <v>#DIV/0!</v>
      </c>
    </row>
    <row r="357" spans="4:12" x14ac:dyDescent="0.25">
      <c r="D357" s="106"/>
      <c r="F357" s="197">
        <f>IF(ISBLANK(A357),VLOOKUP($C$1,'Exchange rates'!E:F,2,),(VLOOKUP(A357,'Exchange rates'!A:B,2,TRUE)))</f>
        <v>3.1909999999999998</v>
      </c>
      <c r="G357" s="136">
        <f t="shared" si="22"/>
        <v>0</v>
      </c>
      <c r="H357" s="138">
        <f t="shared" si="23"/>
        <v>0</v>
      </c>
      <c r="K357" s="52" t="e">
        <f t="shared" si="24"/>
        <v>#DIV/0!</v>
      </c>
      <c r="L357" s="52" t="e">
        <f t="shared" si="25"/>
        <v>#DIV/0!</v>
      </c>
    </row>
    <row r="358" spans="4:12" x14ac:dyDescent="0.25">
      <c r="D358" s="106"/>
      <c r="F358" s="197">
        <f>IF(ISBLANK(A358),VLOOKUP($C$1,'Exchange rates'!E:F,2,),(VLOOKUP(A358,'Exchange rates'!A:B,2,TRUE)))</f>
        <v>3.1909999999999998</v>
      </c>
      <c r="G358" s="136">
        <f t="shared" si="22"/>
        <v>0</v>
      </c>
      <c r="H358" s="138">
        <f t="shared" si="23"/>
        <v>0</v>
      </c>
      <c r="K358" s="52" t="e">
        <f t="shared" si="24"/>
        <v>#DIV/0!</v>
      </c>
      <c r="L358" s="52" t="e">
        <f t="shared" si="25"/>
        <v>#DIV/0!</v>
      </c>
    </row>
    <row r="359" spans="4:12" x14ac:dyDescent="0.25">
      <c r="D359" s="106"/>
      <c r="F359" s="197">
        <f>IF(ISBLANK(A359),VLOOKUP($C$1,'Exchange rates'!E:F,2,),(VLOOKUP(A359,'Exchange rates'!A:B,2,TRUE)))</f>
        <v>3.1909999999999998</v>
      </c>
      <c r="G359" s="136">
        <f t="shared" si="22"/>
        <v>0</v>
      </c>
      <c r="H359" s="138">
        <f t="shared" si="23"/>
        <v>0</v>
      </c>
      <c r="K359" s="52" t="e">
        <f t="shared" si="24"/>
        <v>#DIV/0!</v>
      </c>
      <c r="L359" s="52" t="e">
        <f t="shared" si="25"/>
        <v>#DIV/0!</v>
      </c>
    </row>
    <row r="360" spans="4:12" x14ac:dyDescent="0.25">
      <c r="D360" s="106"/>
      <c r="F360" s="197">
        <f>IF(ISBLANK(A360),VLOOKUP($C$1,'Exchange rates'!E:F,2,),(VLOOKUP(A360,'Exchange rates'!A:B,2,TRUE)))</f>
        <v>3.1909999999999998</v>
      </c>
      <c r="G360" s="136">
        <f t="shared" si="22"/>
        <v>0</v>
      </c>
      <c r="H360" s="138">
        <f t="shared" si="23"/>
        <v>0</v>
      </c>
      <c r="K360" s="52" t="e">
        <f t="shared" si="24"/>
        <v>#DIV/0!</v>
      </c>
      <c r="L360" s="52" t="e">
        <f t="shared" si="25"/>
        <v>#DIV/0!</v>
      </c>
    </row>
    <row r="361" spans="4:12" x14ac:dyDescent="0.25">
      <c r="D361" s="106"/>
      <c r="F361" s="197">
        <f>IF(ISBLANK(A361),VLOOKUP($C$1,'Exchange rates'!E:F,2,),(VLOOKUP(A361,'Exchange rates'!A:B,2,TRUE)))</f>
        <v>3.1909999999999998</v>
      </c>
      <c r="G361" s="136">
        <f t="shared" si="22"/>
        <v>0</v>
      </c>
      <c r="H361" s="138">
        <f t="shared" si="23"/>
        <v>0</v>
      </c>
      <c r="K361" s="52" t="e">
        <f t="shared" si="24"/>
        <v>#DIV/0!</v>
      </c>
      <c r="L361" s="52" t="e">
        <f t="shared" si="25"/>
        <v>#DIV/0!</v>
      </c>
    </row>
    <row r="362" spans="4:12" x14ac:dyDescent="0.25">
      <c r="D362" s="106"/>
      <c r="F362" s="197">
        <f>IF(ISBLANK(A362),VLOOKUP($C$1,'Exchange rates'!E:F,2,),(VLOOKUP(A362,'Exchange rates'!A:B,2,TRUE)))</f>
        <v>3.1909999999999998</v>
      </c>
      <c r="G362" s="136">
        <f t="shared" si="22"/>
        <v>0</v>
      </c>
      <c r="H362" s="138">
        <f t="shared" si="23"/>
        <v>0</v>
      </c>
      <c r="K362" s="52" t="e">
        <f t="shared" si="24"/>
        <v>#DIV/0!</v>
      </c>
      <c r="L362" s="52" t="e">
        <f t="shared" si="25"/>
        <v>#DIV/0!</v>
      </c>
    </row>
    <row r="363" spans="4:12" x14ac:dyDescent="0.25">
      <c r="D363" s="106"/>
      <c r="F363" s="197">
        <f>IF(ISBLANK(A363),VLOOKUP($C$1,'Exchange rates'!E:F,2,),(VLOOKUP(A363,'Exchange rates'!A:B,2,TRUE)))</f>
        <v>3.1909999999999998</v>
      </c>
      <c r="G363" s="136">
        <f t="shared" si="22"/>
        <v>0</v>
      </c>
      <c r="H363" s="138">
        <f t="shared" si="23"/>
        <v>0</v>
      </c>
      <c r="K363" s="52" t="e">
        <f t="shared" si="24"/>
        <v>#DIV/0!</v>
      </c>
      <c r="L363" s="52" t="e">
        <f t="shared" si="25"/>
        <v>#DIV/0!</v>
      </c>
    </row>
    <row r="364" spans="4:12" x14ac:dyDescent="0.25">
      <c r="D364" s="106"/>
      <c r="F364" s="197">
        <f>IF(ISBLANK(A364),VLOOKUP($C$1,'Exchange rates'!E:F,2,),(VLOOKUP(A364,'Exchange rates'!A:B,2,TRUE)))</f>
        <v>3.1909999999999998</v>
      </c>
      <c r="G364" s="136">
        <f t="shared" si="22"/>
        <v>0</v>
      </c>
      <c r="H364" s="138">
        <f t="shared" si="23"/>
        <v>0</v>
      </c>
      <c r="K364" s="52" t="e">
        <f t="shared" si="24"/>
        <v>#DIV/0!</v>
      </c>
      <c r="L364" s="52" t="e">
        <f t="shared" si="25"/>
        <v>#DIV/0!</v>
      </c>
    </row>
    <row r="365" spans="4:12" x14ac:dyDescent="0.25">
      <c r="D365" s="106"/>
      <c r="F365" s="197">
        <f>IF(ISBLANK(A365),VLOOKUP($C$1,'Exchange rates'!E:F,2,),(VLOOKUP(A365,'Exchange rates'!A:B,2,TRUE)))</f>
        <v>3.1909999999999998</v>
      </c>
      <c r="G365" s="136">
        <f t="shared" si="22"/>
        <v>0</v>
      </c>
      <c r="H365" s="138">
        <f t="shared" si="23"/>
        <v>0</v>
      </c>
      <c r="K365" s="52" t="e">
        <f t="shared" si="24"/>
        <v>#DIV/0!</v>
      </c>
      <c r="L365" s="52" t="e">
        <f t="shared" si="25"/>
        <v>#DIV/0!</v>
      </c>
    </row>
    <row r="366" spans="4:12" x14ac:dyDescent="0.25">
      <c r="D366" s="106"/>
      <c r="F366" s="197">
        <f>IF(ISBLANK(A366),VLOOKUP($C$1,'Exchange rates'!E:F,2,),(VLOOKUP(A366,'Exchange rates'!A:B,2,TRUE)))</f>
        <v>3.1909999999999998</v>
      </c>
      <c r="G366" s="136">
        <f t="shared" si="22"/>
        <v>0</v>
      </c>
      <c r="H366" s="138">
        <f t="shared" si="23"/>
        <v>0</v>
      </c>
      <c r="K366" s="52" t="e">
        <f t="shared" si="24"/>
        <v>#DIV/0!</v>
      </c>
      <c r="L366" s="52" t="e">
        <f t="shared" si="25"/>
        <v>#DIV/0!</v>
      </c>
    </row>
    <row r="367" spans="4:12" x14ac:dyDescent="0.25">
      <c r="D367" s="106"/>
      <c r="F367" s="197">
        <f>IF(ISBLANK(A367),VLOOKUP($C$1,'Exchange rates'!E:F,2,),(VLOOKUP(A367,'Exchange rates'!A:B,2,TRUE)))</f>
        <v>3.1909999999999998</v>
      </c>
      <c r="G367" s="136">
        <f t="shared" si="22"/>
        <v>0</v>
      </c>
      <c r="H367" s="138">
        <f t="shared" si="23"/>
        <v>0</v>
      </c>
      <c r="K367" s="52" t="e">
        <f t="shared" si="24"/>
        <v>#DIV/0!</v>
      </c>
      <c r="L367" s="52" t="e">
        <f t="shared" si="25"/>
        <v>#DIV/0!</v>
      </c>
    </row>
    <row r="368" spans="4:12" x14ac:dyDescent="0.25">
      <c r="D368" s="106"/>
      <c r="F368" s="197">
        <f>IF(ISBLANK(A368),VLOOKUP($C$1,'Exchange rates'!E:F,2,),(VLOOKUP(A368,'Exchange rates'!A:B,2,TRUE)))</f>
        <v>3.1909999999999998</v>
      </c>
      <c r="G368" s="136">
        <f t="shared" si="22"/>
        <v>0</v>
      </c>
      <c r="H368" s="138">
        <f t="shared" si="23"/>
        <v>0</v>
      </c>
      <c r="K368" s="52" t="e">
        <f t="shared" si="24"/>
        <v>#DIV/0!</v>
      </c>
      <c r="L368" s="52" t="e">
        <f t="shared" si="25"/>
        <v>#DIV/0!</v>
      </c>
    </row>
    <row r="369" spans="4:12" x14ac:dyDescent="0.25">
      <c r="D369" s="106"/>
      <c r="F369" s="197">
        <f>IF(ISBLANK(A369),VLOOKUP($C$1,'Exchange rates'!E:F,2,),(VLOOKUP(A369,'Exchange rates'!A:B,2,TRUE)))</f>
        <v>3.1909999999999998</v>
      </c>
      <c r="G369" s="136">
        <f t="shared" si="22"/>
        <v>0</v>
      </c>
      <c r="H369" s="138">
        <f t="shared" si="23"/>
        <v>0</v>
      </c>
      <c r="K369" s="52" t="e">
        <f t="shared" si="24"/>
        <v>#DIV/0!</v>
      </c>
      <c r="L369" s="52" t="e">
        <f t="shared" si="25"/>
        <v>#DIV/0!</v>
      </c>
    </row>
    <row r="370" spans="4:12" x14ac:dyDescent="0.25">
      <c r="D370" s="106"/>
      <c r="F370" s="197">
        <f>IF(ISBLANK(A370),VLOOKUP($C$1,'Exchange rates'!E:F,2,),(VLOOKUP(A370,'Exchange rates'!A:B,2,TRUE)))</f>
        <v>3.1909999999999998</v>
      </c>
      <c r="G370" s="136">
        <f t="shared" si="22"/>
        <v>0</v>
      </c>
      <c r="H370" s="138">
        <f t="shared" si="23"/>
        <v>0</v>
      </c>
      <c r="K370" s="52" t="e">
        <f t="shared" si="24"/>
        <v>#DIV/0!</v>
      </c>
      <c r="L370" s="52" t="e">
        <f t="shared" si="25"/>
        <v>#DIV/0!</v>
      </c>
    </row>
    <row r="371" spans="4:12" x14ac:dyDescent="0.25">
      <c r="D371" s="106"/>
      <c r="F371" s="197">
        <f>IF(ISBLANK(A371),VLOOKUP($C$1,'Exchange rates'!E:F,2,),(VLOOKUP(A371,'Exchange rates'!A:B,2,TRUE)))</f>
        <v>3.1909999999999998</v>
      </c>
      <c r="G371" s="136">
        <f t="shared" si="22"/>
        <v>0</v>
      </c>
      <c r="H371" s="138">
        <f t="shared" si="23"/>
        <v>0</v>
      </c>
      <c r="K371" s="52" t="e">
        <f t="shared" si="24"/>
        <v>#DIV/0!</v>
      </c>
      <c r="L371" s="52" t="e">
        <f t="shared" si="25"/>
        <v>#DIV/0!</v>
      </c>
    </row>
    <row r="372" spans="4:12" x14ac:dyDescent="0.25">
      <c r="D372" s="106"/>
      <c r="F372" s="197">
        <f>IF(ISBLANK(A372),VLOOKUP($C$1,'Exchange rates'!E:F,2,),(VLOOKUP(A372,'Exchange rates'!A:B,2,TRUE)))</f>
        <v>3.1909999999999998</v>
      </c>
      <c r="G372" s="136">
        <f t="shared" si="22"/>
        <v>0</v>
      </c>
      <c r="H372" s="138">
        <f t="shared" si="23"/>
        <v>0</v>
      </c>
      <c r="K372" s="52" t="e">
        <f t="shared" si="24"/>
        <v>#DIV/0!</v>
      </c>
      <c r="L372" s="52" t="e">
        <f t="shared" si="25"/>
        <v>#DIV/0!</v>
      </c>
    </row>
    <row r="373" spans="4:12" x14ac:dyDescent="0.25">
      <c r="D373" s="106"/>
      <c r="F373" s="197">
        <f>IF(ISBLANK(A373),VLOOKUP($C$1,'Exchange rates'!E:F,2,),(VLOOKUP(A373,'Exchange rates'!A:B,2,TRUE)))</f>
        <v>3.1909999999999998</v>
      </c>
      <c r="G373" s="136">
        <f t="shared" si="22"/>
        <v>0</v>
      </c>
      <c r="H373" s="138">
        <f t="shared" si="23"/>
        <v>0</v>
      </c>
      <c r="K373" s="52" t="e">
        <f t="shared" si="24"/>
        <v>#DIV/0!</v>
      </c>
      <c r="L373" s="52" t="e">
        <f t="shared" si="25"/>
        <v>#DIV/0!</v>
      </c>
    </row>
    <row r="374" spans="4:12" x14ac:dyDescent="0.25">
      <c r="D374" s="106"/>
      <c r="F374" s="197">
        <f>IF(ISBLANK(A374),VLOOKUP($C$1,'Exchange rates'!E:F,2,),(VLOOKUP(A374,'Exchange rates'!A:B,2,TRUE)))</f>
        <v>3.1909999999999998</v>
      </c>
      <c r="G374" s="136">
        <f t="shared" si="22"/>
        <v>0</v>
      </c>
      <c r="H374" s="138">
        <f t="shared" si="23"/>
        <v>0</v>
      </c>
      <c r="K374" s="52" t="e">
        <f t="shared" si="24"/>
        <v>#DIV/0!</v>
      </c>
      <c r="L374" s="52" t="e">
        <f t="shared" si="25"/>
        <v>#DIV/0!</v>
      </c>
    </row>
    <row r="375" spans="4:12" x14ac:dyDescent="0.25">
      <c r="D375" s="106"/>
      <c r="F375" s="197">
        <f>IF(ISBLANK(A375),VLOOKUP($C$1,'Exchange rates'!E:F,2,),(VLOOKUP(A375,'Exchange rates'!A:B,2,TRUE)))</f>
        <v>3.1909999999999998</v>
      </c>
      <c r="G375" s="136">
        <f t="shared" si="22"/>
        <v>0</v>
      </c>
      <c r="H375" s="138">
        <f t="shared" si="23"/>
        <v>0</v>
      </c>
      <c r="K375" s="52" t="e">
        <f t="shared" si="24"/>
        <v>#DIV/0!</v>
      </c>
      <c r="L375" s="52" t="e">
        <f t="shared" si="25"/>
        <v>#DIV/0!</v>
      </c>
    </row>
    <row r="376" spans="4:12" x14ac:dyDescent="0.25">
      <c r="D376" s="106"/>
      <c r="F376" s="197">
        <f>IF(ISBLANK(A376),VLOOKUP($C$1,'Exchange rates'!E:F,2,),(VLOOKUP(A376,'Exchange rates'!A:B,2,TRUE)))</f>
        <v>3.1909999999999998</v>
      </c>
      <c r="G376" s="136">
        <f t="shared" si="22"/>
        <v>0</v>
      </c>
      <c r="H376" s="138">
        <f t="shared" si="23"/>
        <v>0</v>
      </c>
      <c r="K376" s="52" t="e">
        <f t="shared" si="24"/>
        <v>#DIV/0!</v>
      </c>
      <c r="L376" s="52" t="e">
        <f t="shared" si="25"/>
        <v>#DIV/0!</v>
      </c>
    </row>
    <row r="377" spans="4:12" x14ac:dyDescent="0.25">
      <c r="D377" s="106"/>
      <c r="F377" s="197">
        <f>IF(ISBLANK(A377),VLOOKUP($C$1,'Exchange rates'!E:F,2,),(VLOOKUP(A377,'Exchange rates'!A:B,2,TRUE)))</f>
        <v>3.1909999999999998</v>
      </c>
      <c r="G377" s="136">
        <f t="shared" si="22"/>
        <v>0</v>
      </c>
      <c r="H377" s="138">
        <f t="shared" si="23"/>
        <v>0</v>
      </c>
      <c r="K377" s="52" t="e">
        <f t="shared" si="24"/>
        <v>#DIV/0!</v>
      </c>
      <c r="L377" s="52" t="e">
        <f t="shared" si="25"/>
        <v>#DIV/0!</v>
      </c>
    </row>
    <row r="378" spans="4:12" x14ac:dyDescent="0.25">
      <c r="D378" s="106"/>
      <c r="F378" s="197">
        <f>IF(ISBLANK(A378),VLOOKUP($C$1,'Exchange rates'!E:F,2,),(VLOOKUP(A378,'Exchange rates'!A:B,2,TRUE)))</f>
        <v>3.1909999999999998</v>
      </c>
      <c r="G378" s="136">
        <f t="shared" si="22"/>
        <v>0</v>
      </c>
      <c r="H378" s="138">
        <f t="shared" si="23"/>
        <v>0</v>
      </c>
      <c r="K378" s="52" t="e">
        <f t="shared" si="24"/>
        <v>#DIV/0!</v>
      </c>
      <c r="L378" s="52" t="e">
        <f t="shared" si="25"/>
        <v>#DIV/0!</v>
      </c>
    </row>
    <row r="379" spans="4:12" x14ac:dyDescent="0.25">
      <c r="D379" s="106"/>
      <c r="F379" s="197">
        <f>IF(ISBLANK(A379),VLOOKUP($C$1,'Exchange rates'!E:F,2,),(VLOOKUP(A379,'Exchange rates'!A:B,2,TRUE)))</f>
        <v>3.1909999999999998</v>
      </c>
      <c r="G379" s="136">
        <f t="shared" si="22"/>
        <v>0</v>
      </c>
      <c r="H379" s="138">
        <f t="shared" si="23"/>
        <v>0</v>
      </c>
      <c r="K379" s="52" t="e">
        <f t="shared" si="24"/>
        <v>#DIV/0!</v>
      </c>
      <c r="L379" s="52" t="e">
        <f t="shared" si="25"/>
        <v>#DIV/0!</v>
      </c>
    </row>
    <row r="380" spans="4:12" x14ac:dyDescent="0.25">
      <c r="D380" s="106"/>
      <c r="F380" s="197">
        <f>IF(ISBLANK(A380),VLOOKUP($C$1,'Exchange rates'!E:F,2,),(VLOOKUP(A380,'Exchange rates'!A:B,2,TRUE)))</f>
        <v>3.1909999999999998</v>
      </c>
      <c r="G380" s="136">
        <f t="shared" si="22"/>
        <v>0</v>
      </c>
      <c r="H380" s="138">
        <f t="shared" si="23"/>
        <v>0</v>
      </c>
      <c r="K380" s="52" t="e">
        <f t="shared" si="24"/>
        <v>#DIV/0!</v>
      </c>
      <c r="L380" s="52" t="e">
        <f t="shared" si="25"/>
        <v>#DIV/0!</v>
      </c>
    </row>
    <row r="381" spans="4:12" x14ac:dyDescent="0.25">
      <c r="D381" s="106"/>
      <c r="F381" s="197">
        <f>IF(ISBLANK(A381),VLOOKUP($C$1,'Exchange rates'!E:F,2,),(VLOOKUP(A381,'Exchange rates'!A:B,2,TRUE)))</f>
        <v>3.1909999999999998</v>
      </c>
      <c r="G381" s="136">
        <f t="shared" si="22"/>
        <v>0</v>
      </c>
      <c r="H381" s="138">
        <f t="shared" si="23"/>
        <v>0</v>
      </c>
      <c r="K381" s="52" t="e">
        <f t="shared" si="24"/>
        <v>#DIV/0!</v>
      </c>
      <c r="L381" s="52" t="e">
        <f t="shared" si="25"/>
        <v>#DIV/0!</v>
      </c>
    </row>
    <row r="382" spans="4:12" x14ac:dyDescent="0.25">
      <c r="D382" s="106"/>
      <c r="F382" s="197">
        <f>IF(ISBLANK(A382),VLOOKUP($C$1,'Exchange rates'!E:F,2,),(VLOOKUP(A382,'Exchange rates'!A:B,2,TRUE)))</f>
        <v>3.1909999999999998</v>
      </c>
      <c r="G382" s="136">
        <f t="shared" si="22"/>
        <v>0</v>
      </c>
      <c r="H382" s="138">
        <f t="shared" si="23"/>
        <v>0</v>
      </c>
      <c r="K382" s="52" t="e">
        <f t="shared" si="24"/>
        <v>#DIV/0!</v>
      </c>
      <c r="L382" s="52" t="e">
        <f t="shared" si="25"/>
        <v>#DIV/0!</v>
      </c>
    </row>
    <row r="383" spans="4:12" x14ac:dyDescent="0.25">
      <c r="D383" s="106"/>
      <c r="F383" s="197">
        <f>IF(ISBLANK(A383),VLOOKUP($C$1,'Exchange rates'!E:F,2,),(VLOOKUP(A383,'Exchange rates'!A:B,2,TRUE)))</f>
        <v>3.1909999999999998</v>
      </c>
      <c r="G383" s="136">
        <f t="shared" si="22"/>
        <v>0</v>
      </c>
      <c r="H383" s="138">
        <f t="shared" si="23"/>
        <v>0</v>
      </c>
      <c r="K383" s="52" t="e">
        <f t="shared" si="24"/>
        <v>#DIV/0!</v>
      </c>
      <c r="L383" s="52" t="e">
        <f t="shared" si="25"/>
        <v>#DIV/0!</v>
      </c>
    </row>
    <row r="384" spans="4:12" x14ac:dyDescent="0.25">
      <c r="D384" s="106"/>
      <c r="F384" s="197">
        <f>IF(ISBLANK(A384),VLOOKUP($C$1,'Exchange rates'!E:F,2,),(VLOOKUP(A384,'Exchange rates'!A:B,2,TRUE)))</f>
        <v>3.1909999999999998</v>
      </c>
      <c r="G384" s="136">
        <f t="shared" si="22"/>
        <v>0</v>
      </c>
      <c r="H384" s="138">
        <f t="shared" si="23"/>
        <v>0</v>
      </c>
      <c r="K384" s="52" t="e">
        <f t="shared" si="24"/>
        <v>#DIV/0!</v>
      </c>
      <c r="L384" s="52" t="e">
        <f t="shared" si="25"/>
        <v>#DIV/0!</v>
      </c>
    </row>
    <row r="385" spans="4:12" x14ac:dyDescent="0.25">
      <c r="D385" s="106"/>
      <c r="F385" s="197">
        <f>IF(ISBLANK(A385),VLOOKUP($C$1,'Exchange rates'!E:F,2,),(VLOOKUP(A385,'Exchange rates'!A:B,2,TRUE)))</f>
        <v>3.1909999999999998</v>
      </c>
      <c r="G385" s="136">
        <f t="shared" si="22"/>
        <v>0</v>
      </c>
      <c r="H385" s="138">
        <f t="shared" si="23"/>
        <v>0</v>
      </c>
      <c r="K385" s="52" t="e">
        <f t="shared" si="24"/>
        <v>#DIV/0!</v>
      </c>
      <c r="L385" s="52" t="e">
        <f t="shared" si="25"/>
        <v>#DIV/0!</v>
      </c>
    </row>
    <row r="386" spans="4:12" x14ac:dyDescent="0.25">
      <c r="D386" s="106"/>
      <c r="F386" s="197">
        <f>IF(ISBLANK(A386),VLOOKUP($C$1,'Exchange rates'!E:F,2,),(VLOOKUP(A386,'Exchange rates'!A:B,2,TRUE)))</f>
        <v>3.1909999999999998</v>
      </c>
      <c r="G386" s="136">
        <f t="shared" si="22"/>
        <v>0</v>
      </c>
      <c r="H386" s="138">
        <f t="shared" si="23"/>
        <v>0</v>
      </c>
      <c r="K386" s="52" t="e">
        <f t="shared" si="24"/>
        <v>#DIV/0!</v>
      </c>
      <c r="L386" s="52" t="e">
        <f t="shared" si="25"/>
        <v>#DIV/0!</v>
      </c>
    </row>
    <row r="387" spans="4:12" x14ac:dyDescent="0.25">
      <c r="D387" s="106"/>
      <c r="F387" s="197">
        <f>IF(ISBLANK(A387),VLOOKUP($C$1,'Exchange rates'!E:F,2,),(VLOOKUP(A387,'Exchange rates'!A:B,2,TRUE)))</f>
        <v>3.1909999999999998</v>
      </c>
      <c r="G387" s="136">
        <f t="shared" si="22"/>
        <v>0</v>
      </c>
      <c r="H387" s="138">
        <f t="shared" si="23"/>
        <v>0</v>
      </c>
      <c r="K387" s="52" t="e">
        <f t="shared" si="24"/>
        <v>#DIV/0!</v>
      </c>
      <c r="L387" s="52" t="e">
        <f t="shared" si="25"/>
        <v>#DIV/0!</v>
      </c>
    </row>
    <row r="388" spans="4:12" x14ac:dyDescent="0.25">
      <c r="D388" s="106"/>
      <c r="F388" s="197">
        <f>IF(ISBLANK(A388),VLOOKUP($C$1,'Exchange rates'!E:F,2,),(VLOOKUP(A388,'Exchange rates'!A:B,2,TRUE)))</f>
        <v>3.1909999999999998</v>
      </c>
      <c r="G388" s="136">
        <f t="shared" si="22"/>
        <v>0</v>
      </c>
      <c r="H388" s="138">
        <f t="shared" si="23"/>
        <v>0</v>
      </c>
      <c r="K388" s="52" t="e">
        <f t="shared" si="24"/>
        <v>#DIV/0!</v>
      </c>
      <c r="L388" s="52" t="e">
        <f t="shared" si="25"/>
        <v>#DIV/0!</v>
      </c>
    </row>
    <row r="389" spans="4:12" x14ac:dyDescent="0.25">
      <c r="D389" s="106"/>
      <c r="F389" s="197">
        <f>IF(ISBLANK(A389),VLOOKUP($C$1,'Exchange rates'!E:F,2,),(VLOOKUP(A389,'Exchange rates'!A:B,2,TRUE)))</f>
        <v>3.1909999999999998</v>
      </c>
      <c r="G389" s="136">
        <f t="shared" si="22"/>
        <v>0</v>
      </c>
      <c r="H389" s="138">
        <f t="shared" si="23"/>
        <v>0</v>
      </c>
      <c r="K389" s="52" t="e">
        <f t="shared" si="24"/>
        <v>#DIV/0!</v>
      </c>
      <c r="L389" s="52" t="e">
        <f t="shared" si="25"/>
        <v>#DIV/0!</v>
      </c>
    </row>
    <row r="390" spans="4:12" x14ac:dyDescent="0.25">
      <c r="D390" s="106"/>
      <c r="F390" s="197">
        <f>IF(ISBLANK(A390),VLOOKUP($C$1,'Exchange rates'!E:F,2,),(VLOOKUP(A390,'Exchange rates'!A:B,2,TRUE)))</f>
        <v>3.1909999999999998</v>
      </c>
      <c r="G390" s="136">
        <f t="shared" si="22"/>
        <v>0</v>
      </c>
      <c r="H390" s="138">
        <f t="shared" si="23"/>
        <v>0</v>
      </c>
      <c r="K390" s="52" t="e">
        <f t="shared" si="24"/>
        <v>#DIV/0!</v>
      </c>
      <c r="L390" s="52" t="e">
        <f t="shared" si="25"/>
        <v>#DIV/0!</v>
      </c>
    </row>
    <row r="391" spans="4:12" x14ac:dyDescent="0.25">
      <c r="D391" s="106"/>
      <c r="F391" s="197">
        <f>IF(ISBLANK(A391),VLOOKUP($C$1,'Exchange rates'!E:F,2,),(VLOOKUP(A391,'Exchange rates'!A:B,2,TRUE)))</f>
        <v>3.1909999999999998</v>
      </c>
      <c r="G391" s="136">
        <f t="shared" ref="G391:G454" si="26">IF(D391="NIS",C391/F391,C391)</f>
        <v>0</v>
      </c>
      <c r="H391" s="138">
        <f t="shared" ref="H391:H454" si="27">IF(D391="USD",C391*F391,C391)</f>
        <v>0</v>
      </c>
      <c r="K391" s="52" t="e">
        <f t="shared" ref="K391:K454" si="28">H391/G391</f>
        <v>#DIV/0!</v>
      </c>
      <c r="L391" s="52" t="e">
        <f t="shared" ref="L391:L454" si="29">ROUND(K391-3.4,0)</f>
        <v>#DIV/0!</v>
      </c>
    </row>
    <row r="392" spans="4:12" x14ac:dyDescent="0.25">
      <c r="D392" s="106"/>
      <c r="F392" s="197">
        <f>IF(ISBLANK(A392),VLOOKUP($C$1,'Exchange rates'!E:F,2,),(VLOOKUP(A392,'Exchange rates'!A:B,2,TRUE)))</f>
        <v>3.1909999999999998</v>
      </c>
      <c r="G392" s="136">
        <f t="shared" si="26"/>
        <v>0</v>
      </c>
      <c r="H392" s="138">
        <f t="shared" si="27"/>
        <v>0</v>
      </c>
      <c r="K392" s="52" t="e">
        <f t="shared" si="28"/>
        <v>#DIV/0!</v>
      </c>
      <c r="L392" s="52" t="e">
        <f t="shared" si="29"/>
        <v>#DIV/0!</v>
      </c>
    </row>
    <row r="393" spans="4:12" x14ac:dyDescent="0.25">
      <c r="D393" s="106"/>
      <c r="F393" s="197">
        <f>IF(ISBLANK(A393),VLOOKUP($C$1,'Exchange rates'!E:F,2,),(VLOOKUP(A393,'Exchange rates'!A:B,2,TRUE)))</f>
        <v>3.1909999999999998</v>
      </c>
      <c r="G393" s="136">
        <f t="shared" si="26"/>
        <v>0</v>
      </c>
      <c r="H393" s="138">
        <f t="shared" si="27"/>
        <v>0</v>
      </c>
      <c r="K393" s="52" t="e">
        <f t="shared" si="28"/>
        <v>#DIV/0!</v>
      </c>
      <c r="L393" s="52" t="e">
        <f t="shared" si="29"/>
        <v>#DIV/0!</v>
      </c>
    </row>
    <row r="394" spans="4:12" x14ac:dyDescent="0.25">
      <c r="D394" s="106"/>
      <c r="F394" s="197">
        <f>IF(ISBLANK(A394),VLOOKUP($C$1,'Exchange rates'!E:F,2,),(VLOOKUP(A394,'Exchange rates'!A:B,2,TRUE)))</f>
        <v>3.1909999999999998</v>
      </c>
      <c r="G394" s="136">
        <f t="shared" si="26"/>
        <v>0</v>
      </c>
      <c r="H394" s="138">
        <f t="shared" si="27"/>
        <v>0</v>
      </c>
      <c r="K394" s="52" t="e">
        <f t="shared" si="28"/>
        <v>#DIV/0!</v>
      </c>
      <c r="L394" s="52" t="e">
        <f t="shared" si="29"/>
        <v>#DIV/0!</v>
      </c>
    </row>
    <row r="395" spans="4:12" x14ac:dyDescent="0.25">
      <c r="D395" s="106"/>
      <c r="F395" s="197">
        <f>IF(ISBLANK(A395),VLOOKUP($C$1,'Exchange rates'!E:F,2,),(VLOOKUP(A395,'Exchange rates'!A:B,2,TRUE)))</f>
        <v>3.1909999999999998</v>
      </c>
      <c r="G395" s="136">
        <f t="shared" si="26"/>
        <v>0</v>
      </c>
      <c r="H395" s="138">
        <f t="shared" si="27"/>
        <v>0</v>
      </c>
      <c r="K395" s="52" t="e">
        <f t="shared" si="28"/>
        <v>#DIV/0!</v>
      </c>
      <c r="L395" s="52" t="e">
        <f t="shared" si="29"/>
        <v>#DIV/0!</v>
      </c>
    </row>
    <row r="396" spans="4:12" x14ac:dyDescent="0.25">
      <c r="D396" s="106"/>
      <c r="F396" s="197">
        <f>IF(ISBLANK(A396),VLOOKUP($C$1,'Exchange rates'!E:F,2,),(VLOOKUP(A396,'Exchange rates'!A:B,2,TRUE)))</f>
        <v>3.1909999999999998</v>
      </c>
      <c r="G396" s="136">
        <f t="shared" si="26"/>
        <v>0</v>
      </c>
      <c r="H396" s="138">
        <f t="shared" si="27"/>
        <v>0</v>
      </c>
      <c r="K396" s="52" t="e">
        <f t="shared" si="28"/>
        <v>#DIV/0!</v>
      </c>
      <c r="L396" s="52" t="e">
        <f t="shared" si="29"/>
        <v>#DIV/0!</v>
      </c>
    </row>
    <row r="397" spans="4:12" x14ac:dyDescent="0.25">
      <c r="D397" s="106"/>
      <c r="F397" s="197">
        <f>IF(ISBLANK(A397),VLOOKUP($C$1,'Exchange rates'!E:F,2,),(VLOOKUP(A397,'Exchange rates'!A:B,2,TRUE)))</f>
        <v>3.1909999999999998</v>
      </c>
      <c r="G397" s="136">
        <f t="shared" si="26"/>
        <v>0</v>
      </c>
      <c r="H397" s="138">
        <f t="shared" si="27"/>
        <v>0</v>
      </c>
      <c r="K397" s="52" t="e">
        <f t="shared" si="28"/>
        <v>#DIV/0!</v>
      </c>
      <c r="L397" s="52" t="e">
        <f t="shared" si="29"/>
        <v>#DIV/0!</v>
      </c>
    </row>
    <row r="398" spans="4:12" x14ac:dyDescent="0.25">
      <c r="D398" s="106"/>
      <c r="F398" s="197">
        <f>IF(ISBLANK(A398),VLOOKUP($C$1,'Exchange rates'!E:F,2,),(VLOOKUP(A398,'Exchange rates'!A:B,2,TRUE)))</f>
        <v>3.1909999999999998</v>
      </c>
      <c r="G398" s="136">
        <f t="shared" si="26"/>
        <v>0</v>
      </c>
      <c r="H398" s="138">
        <f t="shared" si="27"/>
        <v>0</v>
      </c>
      <c r="K398" s="52" t="e">
        <f t="shared" si="28"/>
        <v>#DIV/0!</v>
      </c>
      <c r="L398" s="52" t="e">
        <f t="shared" si="29"/>
        <v>#DIV/0!</v>
      </c>
    </row>
    <row r="399" spans="4:12" x14ac:dyDescent="0.25">
      <c r="D399" s="106"/>
      <c r="F399" s="197">
        <f>IF(ISBLANK(A399),VLOOKUP($C$1,'Exchange rates'!E:F,2,),(VLOOKUP(A399,'Exchange rates'!A:B,2,TRUE)))</f>
        <v>3.1909999999999998</v>
      </c>
      <c r="G399" s="136">
        <f t="shared" si="26"/>
        <v>0</v>
      </c>
      <c r="H399" s="138">
        <f t="shared" si="27"/>
        <v>0</v>
      </c>
      <c r="K399" s="52" t="e">
        <f t="shared" si="28"/>
        <v>#DIV/0!</v>
      </c>
      <c r="L399" s="52" t="e">
        <f t="shared" si="29"/>
        <v>#DIV/0!</v>
      </c>
    </row>
    <row r="400" spans="4:12" x14ac:dyDescent="0.25">
      <c r="D400" s="106"/>
      <c r="F400" s="197">
        <f>IF(ISBLANK(A400),VLOOKUP($C$1,'Exchange rates'!E:F,2,),(VLOOKUP(A400,'Exchange rates'!A:B,2,TRUE)))</f>
        <v>3.1909999999999998</v>
      </c>
      <c r="G400" s="136">
        <f t="shared" si="26"/>
        <v>0</v>
      </c>
      <c r="H400" s="138">
        <f t="shared" si="27"/>
        <v>0</v>
      </c>
      <c r="K400" s="52" t="e">
        <f t="shared" si="28"/>
        <v>#DIV/0!</v>
      </c>
      <c r="L400" s="52" t="e">
        <f t="shared" si="29"/>
        <v>#DIV/0!</v>
      </c>
    </row>
    <row r="401" spans="4:12" x14ac:dyDescent="0.25">
      <c r="D401" s="106"/>
      <c r="F401" s="197">
        <f>IF(ISBLANK(A401),VLOOKUP($C$1,'Exchange rates'!E:F,2,),(VLOOKUP(A401,'Exchange rates'!A:B,2,TRUE)))</f>
        <v>3.1909999999999998</v>
      </c>
      <c r="G401" s="136">
        <f t="shared" si="26"/>
        <v>0</v>
      </c>
      <c r="H401" s="138">
        <f t="shared" si="27"/>
        <v>0</v>
      </c>
      <c r="K401" s="52" t="e">
        <f t="shared" si="28"/>
        <v>#DIV/0!</v>
      </c>
      <c r="L401" s="52" t="e">
        <f t="shared" si="29"/>
        <v>#DIV/0!</v>
      </c>
    </row>
    <row r="402" spans="4:12" x14ac:dyDescent="0.25">
      <c r="D402" s="106"/>
      <c r="F402" s="197">
        <f>IF(ISBLANK(A402),VLOOKUP($C$1,'Exchange rates'!E:F,2,),(VLOOKUP(A402,'Exchange rates'!A:B,2,TRUE)))</f>
        <v>3.1909999999999998</v>
      </c>
      <c r="G402" s="136">
        <f t="shared" si="26"/>
        <v>0</v>
      </c>
      <c r="H402" s="138">
        <f t="shared" si="27"/>
        <v>0</v>
      </c>
      <c r="K402" s="52" t="e">
        <f t="shared" si="28"/>
        <v>#DIV/0!</v>
      </c>
      <c r="L402" s="52" t="e">
        <f t="shared" si="29"/>
        <v>#DIV/0!</v>
      </c>
    </row>
    <row r="403" spans="4:12" x14ac:dyDescent="0.25">
      <c r="D403" s="106"/>
      <c r="F403" s="197">
        <f>IF(ISBLANK(A403),VLOOKUP($C$1,'Exchange rates'!E:F,2,),(VLOOKUP(A403,'Exchange rates'!A:B,2,TRUE)))</f>
        <v>3.1909999999999998</v>
      </c>
      <c r="G403" s="136">
        <f t="shared" si="26"/>
        <v>0</v>
      </c>
      <c r="H403" s="138">
        <f t="shared" si="27"/>
        <v>0</v>
      </c>
      <c r="K403" s="52" t="e">
        <f t="shared" si="28"/>
        <v>#DIV/0!</v>
      </c>
      <c r="L403" s="52" t="e">
        <f t="shared" si="29"/>
        <v>#DIV/0!</v>
      </c>
    </row>
    <row r="404" spans="4:12" x14ac:dyDescent="0.25">
      <c r="D404" s="106"/>
      <c r="F404" s="197">
        <f>IF(ISBLANK(A404),VLOOKUP($C$1,'Exchange rates'!E:F,2,),(VLOOKUP(A404,'Exchange rates'!A:B,2,TRUE)))</f>
        <v>3.1909999999999998</v>
      </c>
      <c r="G404" s="136">
        <f t="shared" si="26"/>
        <v>0</v>
      </c>
      <c r="H404" s="138">
        <f t="shared" si="27"/>
        <v>0</v>
      </c>
      <c r="K404" s="52" t="e">
        <f t="shared" si="28"/>
        <v>#DIV/0!</v>
      </c>
      <c r="L404" s="52" t="e">
        <f t="shared" si="29"/>
        <v>#DIV/0!</v>
      </c>
    </row>
    <row r="405" spans="4:12" x14ac:dyDescent="0.25">
      <c r="D405" s="106"/>
      <c r="F405" s="197">
        <f>IF(ISBLANK(A405),VLOOKUP($C$1,'Exchange rates'!E:F,2,),(VLOOKUP(A405,'Exchange rates'!A:B,2,TRUE)))</f>
        <v>3.1909999999999998</v>
      </c>
      <c r="G405" s="136">
        <f t="shared" si="26"/>
        <v>0</v>
      </c>
      <c r="H405" s="138">
        <f t="shared" si="27"/>
        <v>0</v>
      </c>
      <c r="K405" s="52" t="e">
        <f t="shared" si="28"/>
        <v>#DIV/0!</v>
      </c>
      <c r="L405" s="52" t="e">
        <f t="shared" si="29"/>
        <v>#DIV/0!</v>
      </c>
    </row>
    <row r="406" spans="4:12" x14ac:dyDescent="0.25">
      <c r="D406" s="106"/>
      <c r="F406" s="197">
        <f>IF(ISBLANK(A406),VLOOKUP($C$1,'Exchange rates'!E:F,2,),(VLOOKUP(A406,'Exchange rates'!A:B,2,TRUE)))</f>
        <v>3.1909999999999998</v>
      </c>
      <c r="G406" s="136">
        <f t="shared" si="26"/>
        <v>0</v>
      </c>
      <c r="H406" s="138">
        <f t="shared" si="27"/>
        <v>0</v>
      </c>
      <c r="K406" s="52" t="e">
        <f t="shared" si="28"/>
        <v>#DIV/0!</v>
      </c>
      <c r="L406" s="52" t="e">
        <f t="shared" si="29"/>
        <v>#DIV/0!</v>
      </c>
    </row>
    <row r="407" spans="4:12" x14ac:dyDescent="0.25">
      <c r="D407" s="106"/>
      <c r="F407" s="197">
        <f>IF(ISBLANK(A407),VLOOKUP($C$1,'Exchange rates'!E:F,2,),(VLOOKUP(A407,'Exchange rates'!A:B,2,TRUE)))</f>
        <v>3.1909999999999998</v>
      </c>
      <c r="G407" s="136">
        <f t="shared" si="26"/>
        <v>0</v>
      </c>
      <c r="H407" s="138">
        <f t="shared" si="27"/>
        <v>0</v>
      </c>
      <c r="K407" s="52" t="e">
        <f t="shared" si="28"/>
        <v>#DIV/0!</v>
      </c>
      <c r="L407" s="52" t="e">
        <f t="shared" si="29"/>
        <v>#DIV/0!</v>
      </c>
    </row>
    <row r="408" spans="4:12" x14ac:dyDescent="0.25">
      <c r="D408" s="106"/>
      <c r="F408" s="197">
        <f>IF(ISBLANK(A408),VLOOKUP($C$1,'Exchange rates'!E:F,2,),(VLOOKUP(A408,'Exchange rates'!A:B,2,TRUE)))</f>
        <v>3.1909999999999998</v>
      </c>
      <c r="G408" s="136">
        <f t="shared" si="26"/>
        <v>0</v>
      </c>
      <c r="H408" s="138">
        <f t="shared" si="27"/>
        <v>0</v>
      </c>
      <c r="K408" s="52" t="e">
        <f t="shared" si="28"/>
        <v>#DIV/0!</v>
      </c>
      <c r="L408" s="52" t="e">
        <f t="shared" si="29"/>
        <v>#DIV/0!</v>
      </c>
    </row>
    <row r="409" spans="4:12" x14ac:dyDescent="0.25">
      <c r="D409" s="106"/>
      <c r="F409" s="197">
        <f>IF(ISBLANK(A409),VLOOKUP($C$1,'Exchange rates'!E:F,2,),(VLOOKUP(A409,'Exchange rates'!A:B,2,TRUE)))</f>
        <v>3.1909999999999998</v>
      </c>
      <c r="G409" s="136">
        <f t="shared" si="26"/>
        <v>0</v>
      </c>
      <c r="H409" s="138">
        <f t="shared" si="27"/>
        <v>0</v>
      </c>
      <c r="K409" s="52" t="e">
        <f t="shared" si="28"/>
        <v>#DIV/0!</v>
      </c>
      <c r="L409" s="52" t="e">
        <f t="shared" si="29"/>
        <v>#DIV/0!</v>
      </c>
    </row>
    <row r="410" spans="4:12" x14ac:dyDescent="0.25">
      <c r="D410" s="106"/>
      <c r="F410" s="197">
        <f>IF(ISBLANK(A410),VLOOKUP($C$1,'Exchange rates'!E:F,2,),(VLOOKUP(A410,'Exchange rates'!A:B,2,TRUE)))</f>
        <v>3.1909999999999998</v>
      </c>
      <c r="G410" s="136">
        <f t="shared" si="26"/>
        <v>0</v>
      </c>
      <c r="H410" s="138">
        <f t="shared" si="27"/>
        <v>0</v>
      </c>
      <c r="K410" s="52" t="e">
        <f t="shared" si="28"/>
        <v>#DIV/0!</v>
      </c>
      <c r="L410" s="52" t="e">
        <f t="shared" si="29"/>
        <v>#DIV/0!</v>
      </c>
    </row>
    <row r="411" spans="4:12" x14ac:dyDescent="0.25">
      <c r="D411" s="106"/>
      <c r="F411" s="197">
        <f>IF(ISBLANK(A411),VLOOKUP($C$1,'Exchange rates'!E:F,2,),(VLOOKUP(A411,'Exchange rates'!A:B,2,TRUE)))</f>
        <v>3.1909999999999998</v>
      </c>
      <c r="G411" s="136">
        <f t="shared" si="26"/>
        <v>0</v>
      </c>
      <c r="H411" s="138">
        <f t="shared" si="27"/>
        <v>0</v>
      </c>
      <c r="K411" s="52" t="e">
        <f t="shared" si="28"/>
        <v>#DIV/0!</v>
      </c>
      <c r="L411" s="52" t="e">
        <f t="shared" si="29"/>
        <v>#DIV/0!</v>
      </c>
    </row>
    <row r="412" spans="4:12" x14ac:dyDescent="0.25">
      <c r="D412" s="106"/>
      <c r="F412" s="197">
        <f>IF(ISBLANK(A412),VLOOKUP($C$1,'Exchange rates'!E:F,2,),(VLOOKUP(A412,'Exchange rates'!A:B,2,TRUE)))</f>
        <v>3.1909999999999998</v>
      </c>
      <c r="G412" s="136">
        <f t="shared" si="26"/>
        <v>0</v>
      </c>
      <c r="H412" s="138">
        <f t="shared" si="27"/>
        <v>0</v>
      </c>
      <c r="K412" s="52" t="e">
        <f t="shared" si="28"/>
        <v>#DIV/0!</v>
      </c>
      <c r="L412" s="52" t="e">
        <f t="shared" si="29"/>
        <v>#DIV/0!</v>
      </c>
    </row>
    <row r="413" spans="4:12" x14ac:dyDescent="0.25">
      <c r="D413" s="106"/>
      <c r="F413" s="197">
        <f>IF(ISBLANK(A413),VLOOKUP($C$1,'Exchange rates'!E:F,2,),(VLOOKUP(A413,'Exchange rates'!A:B,2,TRUE)))</f>
        <v>3.1909999999999998</v>
      </c>
      <c r="G413" s="136">
        <f t="shared" si="26"/>
        <v>0</v>
      </c>
      <c r="H413" s="138">
        <f t="shared" si="27"/>
        <v>0</v>
      </c>
      <c r="K413" s="52" t="e">
        <f t="shared" si="28"/>
        <v>#DIV/0!</v>
      </c>
      <c r="L413" s="52" t="e">
        <f t="shared" si="29"/>
        <v>#DIV/0!</v>
      </c>
    </row>
    <row r="414" spans="4:12" x14ac:dyDescent="0.25">
      <c r="D414" s="106"/>
      <c r="F414" s="197">
        <f>IF(ISBLANK(A414),VLOOKUP($C$1,'Exchange rates'!E:F,2,),(VLOOKUP(A414,'Exchange rates'!A:B,2,TRUE)))</f>
        <v>3.1909999999999998</v>
      </c>
      <c r="G414" s="136">
        <f t="shared" si="26"/>
        <v>0</v>
      </c>
      <c r="H414" s="138">
        <f t="shared" si="27"/>
        <v>0</v>
      </c>
      <c r="K414" s="52" t="e">
        <f t="shared" si="28"/>
        <v>#DIV/0!</v>
      </c>
      <c r="L414" s="52" t="e">
        <f t="shared" si="29"/>
        <v>#DIV/0!</v>
      </c>
    </row>
    <row r="415" spans="4:12" x14ac:dyDescent="0.25">
      <c r="D415" s="106"/>
      <c r="F415" s="197">
        <f>IF(ISBLANK(A415),VLOOKUP($C$1,'Exchange rates'!E:F,2,),(VLOOKUP(A415,'Exchange rates'!A:B,2,TRUE)))</f>
        <v>3.1909999999999998</v>
      </c>
      <c r="G415" s="136">
        <f t="shared" si="26"/>
        <v>0</v>
      </c>
      <c r="H415" s="138">
        <f t="shared" si="27"/>
        <v>0</v>
      </c>
      <c r="K415" s="52" t="e">
        <f t="shared" si="28"/>
        <v>#DIV/0!</v>
      </c>
      <c r="L415" s="52" t="e">
        <f t="shared" si="29"/>
        <v>#DIV/0!</v>
      </c>
    </row>
    <row r="416" spans="4:12" x14ac:dyDescent="0.25">
      <c r="D416" s="106"/>
      <c r="F416" s="197">
        <f>IF(ISBLANK(A416),VLOOKUP($C$1,'Exchange rates'!E:F,2,),(VLOOKUP(A416,'Exchange rates'!A:B,2,TRUE)))</f>
        <v>3.1909999999999998</v>
      </c>
      <c r="G416" s="136">
        <f t="shared" si="26"/>
        <v>0</v>
      </c>
      <c r="H416" s="138">
        <f t="shared" si="27"/>
        <v>0</v>
      </c>
      <c r="K416" s="52" t="e">
        <f t="shared" si="28"/>
        <v>#DIV/0!</v>
      </c>
      <c r="L416" s="52" t="e">
        <f t="shared" si="29"/>
        <v>#DIV/0!</v>
      </c>
    </row>
    <row r="417" spans="4:12" x14ac:dyDescent="0.25">
      <c r="D417" s="106"/>
      <c r="F417" s="197">
        <f>IF(ISBLANK(A417),VLOOKUP($C$1,'Exchange rates'!E:F,2,),(VLOOKUP(A417,'Exchange rates'!A:B,2,TRUE)))</f>
        <v>3.1909999999999998</v>
      </c>
      <c r="G417" s="136">
        <f t="shared" si="26"/>
        <v>0</v>
      </c>
      <c r="H417" s="138">
        <f t="shared" si="27"/>
        <v>0</v>
      </c>
      <c r="K417" s="52" t="e">
        <f t="shared" si="28"/>
        <v>#DIV/0!</v>
      </c>
      <c r="L417" s="52" t="e">
        <f t="shared" si="29"/>
        <v>#DIV/0!</v>
      </c>
    </row>
    <row r="418" spans="4:12" x14ac:dyDescent="0.25">
      <c r="D418" s="106"/>
      <c r="F418" s="197">
        <f>IF(ISBLANK(A418),VLOOKUP($C$1,'Exchange rates'!E:F,2,),(VLOOKUP(A418,'Exchange rates'!A:B,2,TRUE)))</f>
        <v>3.1909999999999998</v>
      </c>
      <c r="G418" s="136">
        <f t="shared" si="26"/>
        <v>0</v>
      </c>
      <c r="H418" s="138">
        <f t="shared" si="27"/>
        <v>0</v>
      </c>
      <c r="K418" s="52" t="e">
        <f t="shared" si="28"/>
        <v>#DIV/0!</v>
      </c>
      <c r="L418" s="52" t="e">
        <f t="shared" si="29"/>
        <v>#DIV/0!</v>
      </c>
    </row>
    <row r="419" spans="4:12" x14ac:dyDescent="0.25">
      <c r="D419" s="106"/>
      <c r="F419" s="197">
        <f>IF(ISBLANK(A419),VLOOKUP($C$1,'Exchange rates'!E:F,2,),(VLOOKUP(A419,'Exchange rates'!A:B,2,TRUE)))</f>
        <v>3.1909999999999998</v>
      </c>
      <c r="G419" s="136">
        <f t="shared" si="26"/>
        <v>0</v>
      </c>
      <c r="H419" s="138">
        <f t="shared" si="27"/>
        <v>0</v>
      </c>
      <c r="K419" s="52" t="e">
        <f t="shared" si="28"/>
        <v>#DIV/0!</v>
      </c>
      <c r="L419" s="52" t="e">
        <f t="shared" si="29"/>
        <v>#DIV/0!</v>
      </c>
    </row>
    <row r="420" spans="4:12" x14ac:dyDescent="0.25">
      <c r="D420" s="106"/>
      <c r="F420" s="197">
        <f>IF(ISBLANK(A420),VLOOKUP($C$1,'Exchange rates'!E:F,2,),(VLOOKUP(A420,'Exchange rates'!A:B,2,TRUE)))</f>
        <v>3.1909999999999998</v>
      </c>
      <c r="G420" s="136">
        <f t="shared" si="26"/>
        <v>0</v>
      </c>
      <c r="H420" s="138">
        <f t="shared" si="27"/>
        <v>0</v>
      </c>
      <c r="K420" s="52" t="e">
        <f t="shared" si="28"/>
        <v>#DIV/0!</v>
      </c>
      <c r="L420" s="52" t="e">
        <f t="shared" si="29"/>
        <v>#DIV/0!</v>
      </c>
    </row>
    <row r="421" spans="4:12" x14ac:dyDescent="0.25">
      <c r="D421" s="106"/>
      <c r="F421" s="197">
        <f>IF(ISBLANK(A421),VLOOKUP($C$1,'Exchange rates'!E:F,2,),(VLOOKUP(A421,'Exchange rates'!A:B,2,TRUE)))</f>
        <v>3.1909999999999998</v>
      </c>
      <c r="G421" s="136">
        <f t="shared" si="26"/>
        <v>0</v>
      </c>
      <c r="H421" s="138">
        <f t="shared" si="27"/>
        <v>0</v>
      </c>
      <c r="K421" s="52" t="e">
        <f t="shared" si="28"/>
        <v>#DIV/0!</v>
      </c>
      <c r="L421" s="52" t="e">
        <f t="shared" si="29"/>
        <v>#DIV/0!</v>
      </c>
    </row>
    <row r="422" spans="4:12" x14ac:dyDescent="0.25">
      <c r="D422" s="106"/>
      <c r="F422" s="197">
        <f>IF(ISBLANK(A422),VLOOKUP($C$1,'Exchange rates'!E:F,2,),(VLOOKUP(A422,'Exchange rates'!A:B,2,TRUE)))</f>
        <v>3.1909999999999998</v>
      </c>
      <c r="G422" s="136">
        <f t="shared" si="26"/>
        <v>0</v>
      </c>
      <c r="H422" s="138">
        <f t="shared" si="27"/>
        <v>0</v>
      </c>
      <c r="K422" s="52" t="e">
        <f t="shared" si="28"/>
        <v>#DIV/0!</v>
      </c>
      <c r="L422" s="52" t="e">
        <f t="shared" si="29"/>
        <v>#DIV/0!</v>
      </c>
    </row>
    <row r="423" spans="4:12" x14ac:dyDescent="0.25">
      <c r="D423" s="106"/>
      <c r="F423" s="197">
        <f>IF(ISBLANK(A423),VLOOKUP($C$1,'Exchange rates'!E:F,2,),(VLOOKUP(A423,'Exchange rates'!A:B,2,TRUE)))</f>
        <v>3.1909999999999998</v>
      </c>
      <c r="G423" s="136">
        <f t="shared" si="26"/>
        <v>0</v>
      </c>
      <c r="H423" s="138">
        <f t="shared" si="27"/>
        <v>0</v>
      </c>
      <c r="K423" s="52" t="e">
        <f t="shared" si="28"/>
        <v>#DIV/0!</v>
      </c>
      <c r="L423" s="52" t="e">
        <f t="shared" si="29"/>
        <v>#DIV/0!</v>
      </c>
    </row>
    <row r="424" spans="4:12" x14ac:dyDescent="0.25">
      <c r="D424" s="106"/>
      <c r="F424" s="197">
        <f>IF(ISBLANK(A424),VLOOKUP($C$1,'Exchange rates'!E:F,2,),(VLOOKUP(A424,'Exchange rates'!A:B,2,TRUE)))</f>
        <v>3.1909999999999998</v>
      </c>
      <c r="G424" s="136">
        <f t="shared" si="26"/>
        <v>0</v>
      </c>
      <c r="H424" s="138">
        <f t="shared" si="27"/>
        <v>0</v>
      </c>
      <c r="K424" s="52" t="e">
        <f t="shared" si="28"/>
        <v>#DIV/0!</v>
      </c>
      <c r="L424" s="52" t="e">
        <f t="shared" si="29"/>
        <v>#DIV/0!</v>
      </c>
    </row>
    <row r="425" spans="4:12" x14ac:dyDescent="0.25">
      <c r="D425" s="106"/>
      <c r="F425" s="197">
        <f>IF(ISBLANK(A425),VLOOKUP($C$1,'Exchange rates'!E:F,2,),(VLOOKUP(A425,'Exchange rates'!A:B,2,TRUE)))</f>
        <v>3.1909999999999998</v>
      </c>
      <c r="G425" s="136">
        <f t="shared" si="26"/>
        <v>0</v>
      </c>
      <c r="H425" s="138">
        <f t="shared" si="27"/>
        <v>0</v>
      </c>
      <c r="K425" s="52" t="e">
        <f t="shared" si="28"/>
        <v>#DIV/0!</v>
      </c>
      <c r="L425" s="52" t="e">
        <f t="shared" si="29"/>
        <v>#DIV/0!</v>
      </c>
    </row>
    <row r="426" spans="4:12" x14ac:dyDescent="0.25">
      <c r="D426" s="106"/>
      <c r="F426" s="197">
        <f>IF(ISBLANK(A426),VLOOKUP($C$1,'Exchange rates'!E:F,2,),(VLOOKUP(A426,'Exchange rates'!A:B,2,TRUE)))</f>
        <v>3.1909999999999998</v>
      </c>
      <c r="G426" s="136">
        <f t="shared" si="26"/>
        <v>0</v>
      </c>
      <c r="H426" s="138">
        <f t="shared" si="27"/>
        <v>0</v>
      </c>
      <c r="K426" s="52" t="e">
        <f t="shared" si="28"/>
        <v>#DIV/0!</v>
      </c>
      <c r="L426" s="52" t="e">
        <f t="shared" si="29"/>
        <v>#DIV/0!</v>
      </c>
    </row>
    <row r="427" spans="4:12" x14ac:dyDescent="0.25">
      <c r="D427" s="106"/>
      <c r="F427" s="197">
        <f>IF(ISBLANK(A427),VLOOKUP($C$1,'Exchange rates'!E:F,2,),(VLOOKUP(A427,'Exchange rates'!A:B,2,TRUE)))</f>
        <v>3.1909999999999998</v>
      </c>
      <c r="G427" s="136">
        <f t="shared" si="26"/>
        <v>0</v>
      </c>
      <c r="H427" s="138">
        <f t="shared" si="27"/>
        <v>0</v>
      </c>
      <c r="K427" s="52" t="e">
        <f t="shared" si="28"/>
        <v>#DIV/0!</v>
      </c>
      <c r="L427" s="52" t="e">
        <f t="shared" si="29"/>
        <v>#DIV/0!</v>
      </c>
    </row>
    <row r="428" spans="4:12" x14ac:dyDescent="0.25">
      <c r="D428" s="106"/>
      <c r="F428" s="197">
        <f>IF(ISBLANK(A428),VLOOKUP($C$1,'Exchange rates'!E:F,2,),(VLOOKUP(A428,'Exchange rates'!A:B,2,TRUE)))</f>
        <v>3.1909999999999998</v>
      </c>
      <c r="G428" s="136">
        <f t="shared" si="26"/>
        <v>0</v>
      </c>
      <c r="H428" s="138">
        <f t="shared" si="27"/>
        <v>0</v>
      </c>
      <c r="K428" s="52" t="e">
        <f t="shared" si="28"/>
        <v>#DIV/0!</v>
      </c>
      <c r="L428" s="52" t="e">
        <f t="shared" si="29"/>
        <v>#DIV/0!</v>
      </c>
    </row>
    <row r="429" spans="4:12" x14ac:dyDescent="0.25">
      <c r="D429" s="106"/>
      <c r="F429" s="197">
        <f>IF(ISBLANK(A429),VLOOKUP($C$1,'Exchange rates'!E:F,2,),(VLOOKUP(A429,'Exchange rates'!A:B,2,TRUE)))</f>
        <v>3.1909999999999998</v>
      </c>
      <c r="G429" s="136">
        <f t="shared" si="26"/>
        <v>0</v>
      </c>
      <c r="H429" s="138">
        <f t="shared" si="27"/>
        <v>0</v>
      </c>
      <c r="K429" s="52" t="e">
        <f t="shared" si="28"/>
        <v>#DIV/0!</v>
      </c>
      <c r="L429" s="52" t="e">
        <f t="shared" si="29"/>
        <v>#DIV/0!</v>
      </c>
    </row>
    <row r="430" spans="4:12" x14ac:dyDescent="0.25">
      <c r="D430" s="106"/>
      <c r="F430" s="197">
        <f>IF(ISBLANK(A430),VLOOKUP($C$1,'Exchange rates'!E:F,2,),(VLOOKUP(A430,'Exchange rates'!A:B,2,TRUE)))</f>
        <v>3.1909999999999998</v>
      </c>
      <c r="G430" s="136">
        <f t="shared" si="26"/>
        <v>0</v>
      </c>
      <c r="H430" s="138">
        <f t="shared" si="27"/>
        <v>0</v>
      </c>
      <c r="K430" s="52" t="e">
        <f t="shared" si="28"/>
        <v>#DIV/0!</v>
      </c>
      <c r="L430" s="52" t="e">
        <f t="shared" si="29"/>
        <v>#DIV/0!</v>
      </c>
    </row>
    <row r="431" spans="4:12" x14ac:dyDescent="0.25">
      <c r="D431" s="106"/>
      <c r="F431" s="197">
        <f>IF(ISBLANK(A431),VLOOKUP($C$1,'Exchange rates'!E:F,2,),(VLOOKUP(A431,'Exchange rates'!A:B,2,TRUE)))</f>
        <v>3.1909999999999998</v>
      </c>
      <c r="G431" s="136">
        <f t="shared" si="26"/>
        <v>0</v>
      </c>
      <c r="H431" s="138">
        <f t="shared" si="27"/>
        <v>0</v>
      </c>
      <c r="K431" s="52" t="e">
        <f t="shared" si="28"/>
        <v>#DIV/0!</v>
      </c>
      <c r="L431" s="52" t="e">
        <f t="shared" si="29"/>
        <v>#DIV/0!</v>
      </c>
    </row>
    <row r="432" spans="4:12" x14ac:dyDescent="0.25">
      <c r="D432" s="106"/>
      <c r="F432" s="197">
        <f>IF(ISBLANK(A432),VLOOKUP($C$1,'Exchange rates'!E:F,2,),(VLOOKUP(A432,'Exchange rates'!A:B,2,TRUE)))</f>
        <v>3.1909999999999998</v>
      </c>
      <c r="G432" s="136">
        <f t="shared" si="26"/>
        <v>0</v>
      </c>
      <c r="H432" s="138">
        <f t="shared" si="27"/>
        <v>0</v>
      </c>
      <c r="K432" s="52" t="e">
        <f t="shared" si="28"/>
        <v>#DIV/0!</v>
      </c>
      <c r="L432" s="52" t="e">
        <f t="shared" si="29"/>
        <v>#DIV/0!</v>
      </c>
    </row>
    <row r="433" spans="4:12" x14ac:dyDescent="0.25">
      <c r="D433" s="106"/>
      <c r="F433" s="197">
        <f>IF(ISBLANK(A433),VLOOKUP($C$1,'Exchange rates'!E:F,2,),(VLOOKUP(A433,'Exchange rates'!A:B,2,TRUE)))</f>
        <v>3.1909999999999998</v>
      </c>
      <c r="G433" s="136">
        <f t="shared" si="26"/>
        <v>0</v>
      </c>
      <c r="H433" s="138">
        <f t="shared" si="27"/>
        <v>0</v>
      </c>
      <c r="K433" s="52" t="e">
        <f t="shared" si="28"/>
        <v>#DIV/0!</v>
      </c>
      <c r="L433" s="52" t="e">
        <f t="shared" si="29"/>
        <v>#DIV/0!</v>
      </c>
    </row>
    <row r="434" spans="4:12" x14ac:dyDescent="0.25">
      <c r="D434" s="106"/>
      <c r="F434" s="197">
        <f>IF(ISBLANK(A434),VLOOKUP($C$1,'Exchange rates'!E:F,2,),(VLOOKUP(A434,'Exchange rates'!A:B,2,TRUE)))</f>
        <v>3.1909999999999998</v>
      </c>
      <c r="G434" s="136">
        <f t="shared" si="26"/>
        <v>0</v>
      </c>
      <c r="H434" s="138">
        <f t="shared" si="27"/>
        <v>0</v>
      </c>
      <c r="K434" s="52" t="e">
        <f t="shared" si="28"/>
        <v>#DIV/0!</v>
      </c>
      <c r="L434" s="52" t="e">
        <f t="shared" si="29"/>
        <v>#DIV/0!</v>
      </c>
    </row>
    <row r="435" spans="4:12" x14ac:dyDescent="0.25">
      <c r="D435" s="106"/>
      <c r="F435" s="197">
        <f>IF(ISBLANK(A435),VLOOKUP($C$1,'Exchange rates'!E:F,2,),(VLOOKUP(A435,'Exchange rates'!A:B,2,TRUE)))</f>
        <v>3.1909999999999998</v>
      </c>
      <c r="G435" s="136">
        <f t="shared" si="26"/>
        <v>0</v>
      </c>
      <c r="H435" s="138">
        <f t="shared" si="27"/>
        <v>0</v>
      </c>
      <c r="K435" s="52" t="e">
        <f t="shared" si="28"/>
        <v>#DIV/0!</v>
      </c>
      <c r="L435" s="52" t="e">
        <f t="shared" si="29"/>
        <v>#DIV/0!</v>
      </c>
    </row>
    <row r="436" spans="4:12" x14ac:dyDescent="0.25">
      <c r="D436" s="106"/>
      <c r="F436" s="197">
        <f>IF(ISBLANK(A436),VLOOKUP($C$1,'Exchange rates'!E:F,2,),(VLOOKUP(A436,'Exchange rates'!A:B,2,TRUE)))</f>
        <v>3.1909999999999998</v>
      </c>
      <c r="G436" s="136">
        <f t="shared" si="26"/>
        <v>0</v>
      </c>
      <c r="H436" s="138">
        <f t="shared" si="27"/>
        <v>0</v>
      </c>
      <c r="K436" s="52" t="e">
        <f t="shared" si="28"/>
        <v>#DIV/0!</v>
      </c>
      <c r="L436" s="52" t="e">
        <f t="shared" si="29"/>
        <v>#DIV/0!</v>
      </c>
    </row>
    <row r="437" spans="4:12" x14ac:dyDescent="0.25">
      <c r="D437" s="106"/>
      <c r="F437" s="197">
        <f>IF(ISBLANK(A437),VLOOKUP($C$1,'Exchange rates'!E:F,2,),(VLOOKUP(A437,'Exchange rates'!A:B,2,TRUE)))</f>
        <v>3.1909999999999998</v>
      </c>
      <c r="G437" s="136">
        <f t="shared" si="26"/>
        <v>0</v>
      </c>
      <c r="H437" s="138">
        <f t="shared" si="27"/>
        <v>0</v>
      </c>
      <c r="K437" s="52" t="e">
        <f t="shared" si="28"/>
        <v>#DIV/0!</v>
      </c>
      <c r="L437" s="52" t="e">
        <f t="shared" si="29"/>
        <v>#DIV/0!</v>
      </c>
    </row>
    <row r="438" spans="4:12" x14ac:dyDescent="0.25">
      <c r="D438" s="106"/>
      <c r="F438" s="197">
        <f>IF(ISBLANK(A438),VLOOKUP($C$1,'Exchange rates'!E:F,2,),(VLOOKUP(A438,'Exchange rates'!A:B,2,TRUE)))</f>
        <v>3.1909999999999998</v>
      </c>
      <c r="G438" s="136">
        <f t="shared" si="26"/>
        <v>0</v>
      </c>
      <c r="H438" s="138">
        <f t="shared" si="27"/>
        <v>0</v>
      </c>
      <c r="K438" s="52" t="e">
        <f t="shared" si="28"/>
        <v>#DIV/0!</v>
      </c>
      <c r="L438" s="52" t="e">
        <f t="shared" si="29"/>
        <v>#DIV/0!</v>
      </c>
    </row>
    <row r="439" spans="4:12" x14ac:dyDescent="0.25">
      <c r="D439" s="106"/>
      <c r="F439" s="197">
        <f>IF(ISBLANK(A439),VLOOKUP($C$1,'Exchange rates'!E:F,2,),(VLOOKUP(A439,'Exchange rates'!A:B,2,TRUE)))</f>
        <v>3.1909999999999998</v>
      </c>
      <c r="G439" s="136">
        <f t="shared" si="26"/>
        <v>0</v>
      </c>
      <c r="H439" s="138">
        <f t="shared" si="27"/>
        <v>0</v>
      </c>
      <c r="K439" s="52" t="e">
        <f t="shared" si="28"/>
        <v>#DIV/0!</v>
      </c>
      <c r="L439" s="52" t="e">
        <f t="shared" si="29"/>
        <v>#DIV/0!</v>
      </c>
    </row>
    <row r="440" spans="4:12" x14ac:dyDescent="0.25">
      <c r="D440" s="106"/>
      <c r="F440" s="197">
        <f>IF(ISBLANK(A440),VLOOKUP($C$1,'Exchange rates'!E:F,2,),(VLOOKUP(A440,'Exchange rates'!A:B,2,TRUE)))</f>
        <v>3.1909999999999998</v>
      </c>
      <c r="G440" s="136">
        <f t="shared" si="26"/>
        <v>0</v>
      </c>
      <c r="H440" s="138">
        <f t="shared" si="27"/>
        <v>0</v>
      </c>
      <c r="K440" s="52" t="e">
        <f t="shared" si="28"/>
        <v>#DIV/0!</v>
      </c>
      <c r="L440" s="52" t="e">
        <f t="shared" si="29"/>
        <v>#DIV/0!</v>
      </c>
    </row>
    <row r="441" spans="4:12" x14ac:dyDescent="0.25">
      <c r="D441" s="106"/>
      <c r="F441" s="197">
        <f>IF(ISBLANK(A441),VLOOKUP($C$1,'Exchange rates'!E:F,2,),(VLOOKUP(A441,'Exchange rates'!A:B,2,TRUE)))</f>
        <v>3.1909999999999998</v>
      </c>
      <c r="G441" s="136">
        <f t="shared" si="26"/>
        <v>0</v>
      </c>
      <c r="H441" s="138">
        <f t="shared" si="27"/>
        <v>0</v>
      </c>
      <c r="K441" s="52" t="e">
        <f t="shared" si="28"/>
        <v>#DIV/0!</v>
      </c>
      <c r="L441" s="52" t="e">
        <f t="shared" si="29"/>
        <v>#DIV/0!</v>
      </c>
    </row>
    <row r="442" spans="4:12" x14ac:dyDescent="0.25">
      <c r="D442" s="106"/>
      <c r="F442" s="197">
        <f>IF(ISBLANK(A442),VLOOKUP($C$1,'Exchange rates'!E:F,2,),(VLOOKUP(A442,'Exchange rates'!A:B,2,TRUE)))</f>
        <v>3.1909999999999998</v>
      </c>
      <c r="G442" s="136">
        <f t="shared" si="26"/>
        <v>0</v>
      </c>
      <c r="H442" s="138">
        <f t="shared" si="27"/>
        <v>0</v>
      </c>
      <c r="K442" s="52" t="e">
        <f t="shared" si="28"/>
        <v>#DIV/0!</v>
      </c>
      <c r="L442" s="52" t="e">
        <f t="shared" si="29"/>
        <v>#DIV/0!</v>
      </c>
    </row>
    <row r="443" spans="4:12" x14ac:dyDescent="0.25">
      <c r="D443" s="106"/>
      <c r="F443" s="197">
        <f>IF(ISBLANK(A443),VLOOKUP($C$1,'Exchange rates'!E:F,2,),(VLOOKUP(A443,'Exchange rates'!A:B,2,TRUE)))</f>
        <v>3.1909999999999998</v>
      </c>
      <c r="G443" s="136">
        <f t="shared" si="26"/>
        <v>0</v>
      </c>
      <c r="H443" s="138">
        <f t="shared" si="27"/>
        <v>0</v>
      </c>
      <c r="K443" s="52" t="e">
        <f t="shared" si="28"/>
        <v>#DIV/0!</v>
      </c>
      <c r="L443" s="52" t="e">
        <f t="shared" si="29"/>
        <v>#DIV/0!</v>
      </c>
    </row>
    <row r="444" spans="4:12" x14ac:dyDescent="0.25">
      <c r="D444" s="106"/>
      <c r="F444" s="197">
        <f>IF(ISBLANK(A444),VLOOKUP($C$1,'Exchange rates'!E:F,2,),(VLOOKUP(A444,'Exchange rates'!A:B,2,TRUE)))</f>
        <v>3.1909999999999998</v>
      </c>
      <c r="G444" s="136">
        <f t="shared" si="26"/>
        <v>0</v>
      </c>
      <c r="H444" s="138">
        <f t="shared" si="27"/>
        <v>0</v>
      </c>
      <c r="K444" s="52" t="e">
        <f t="shared" si="28"/>
        <v>#DIV/0!</v>
      </c>
      <c r="L444" s="52" t="e">
        <f t="shared" si="29"/>
        <v>#DIV/0!</v>
      </c>
    </row>
    <row r="445" spans="4:12" x14ac:dyDescent="0.25">
      <c r="D445" s="106"/>
      <c r="F445" s="197">
        <f>IF(ISBLANK(A445),VLOOKUP($C$1,'Exchange rates'!E:F,2,),(VLOOKUP(A445,'Exchange rates'!A:B,2,TRUE)))</f>
        <v>3.1909999999999998</v>
      </c>
      <c r="G445" s="136">
        <f t="shared" si="26"/>
        <v>0</v>
      </c>
      <c r="H445" s="138">
        <f t="shared" si="27"/>
        <v>0</v>
      </c>
      <c r="K445" s="52" t="e">
        <f t="shared" si="28"/>
        <v>#DIV/0!</v>
      </c>
      <c r="L445" s="52" t="e">
        <f t="shared" si="29"/>
        <v>#DIV/0!</v>
      </c>
    </row>
    <row r="446" spans="4:12" x14ac:dyDescent="0.25">
      <c r="D446" s="106"/>
      <c r="F446" s="197">
        <f>IF(ISBLANK(A446),VLOOKUP($C$1,'Exchange rates'!E:F,2,),(VLOOKUP(A446,'Exchange rates'!A:B,2,TRUE)))</f>
        <v>3.1909999999999998</v>
      </c>
      <c r="G446" s="136">
        <f t="shared" si="26"/>
        <v>0</v>
      </c>
      <c r="H446" s="138">
        <f t="shared" si="27"/>
        <v>0</v>
      </c>
      <c r="K446" s="52" t="e">
        <f t="shared" si="28"/>
        <v>#DIV/0!</v>
      </c>
      <c r="L446" s="52" t="e">
        <f t="shared" si="29"/>
        <v>#DIV/0!</v>
      </c>
    </row>
    <row r="447" spans="4:12" x14ac:dyDescent="0.25">
      <c r="D447" s="106"/>
      <c r="F447" s="197">
        <f>IF(ISBLANK(A447),VLOOKUP($C$1,'Exchange rates'!E:F,2,),(VLOOKUP(A447,'Exchange rates'!A:B,2,TRUE)))</f>
        <v>3.1909999999999998</v>
      </c>
      <c r="G447" s="136">
        <f t="shared" si="26"/>
        <v>0</v>
      </c>
      <c r="H447" s="138">
        <f t="shared" si="27"/>
        <v>0</v>
      </c>
      <c r="K447" s="52" t="e">
        <f t="shared" si="28"/>
        <v>#DIV/0!</v>
      </c>
      <c r="L447" s="52" t="e">
        <f t="shared" si="29"/>
        <v>#DIV/0!</v>
      </c>
    </row>
    <row r="448" spans="4:12" x14ac:dyDescent="0.25">
      <c r="D448" s="106"/>
      <c r="F448" s="197">
        <f>IF(ISBLANK(A448),VLOOKUP($C$1,'Exchange rates'!E:F,2,),(VLOOKUP(A448,'Exchange rates'!A:B,2,TRUE)))</f>
        <v>3.1909999999999998</v>
      </c>
      <c r="G448" s="136">
        <f t="shared" si="26"/>
        <v>0</v>
      </c>
      <c r="H448" s="138">
        <f t="shared" si="27"/>
        <v>0</v>
      </c>
      <c r="K448" s="52" t="e">
        <f t="shared" si="28"/>
        <v>#DIV/0!</v>
      </c>
      <c r="L448" s="52" t="e">
        <f t="shared" si="29"/>
        <v>#DIV/0!</v>
      </c>
    </row>
    <row r="449" spans="4:12" x14ac:dyDescent="0.25">
      <c r="D449" s="106"/>
      <c r="F449" s="197">
        <f>IF(ISBLANK(A449),VLOOKUP($C$1,'Exchange rates'!E:F,2,),(VLOOKUP(A449,'Exchange rates'!A:B,2,TRUE)))</f>
        <v>3.1909999999999998</v>
      </c>
      <c r="G449" s="136">
        <f t="shared" si="26"/>
        <v>0</v>
      </c>
      <c r="H449" s="138">
        <f t="shared" si="27"/>
        <v>0</v>
      </c>
      <c r="K449" s="52" t="e">
        <f t="shared" si="28"/>
        <v>#DIV/0!</v>
      </c>
      <c r="L449" s="52" t="e">
        <f t="shared" si="29"/>
        <v>#DIV/0!</v>
      </c>
    </row>
    <row r="450" spans="4:12" x14ac:dyDescent="0.25">
      <c r="D450" s="106"/>
      <c r="F450" s="197">
        <f>IF(ISBLANK(A450),VLOOKUP($C$1,'Exchange rates'!E:F,2,),(VLOOKUP(A450,'Exchange rates'!A:B,2,TRUE)))</f>
        <v>3.1909999999999998</v>
      </c>
      <c r="G450" s="136">
        <f t="shared" si="26"/>
        <v>0</v>
      </c>
      <c r="H450" s="138">
        <f t="shared" si="27"/>
        <v>0</v>
      </c>
      <c r="K450" s="52" t="e">
        <f t="shared" si="28"/>
        <v>#DIV/0!</v>
      </c>
      <c r="L450" s="52" t="e">
        <f t="shared" si="29"/>
        <v>#DIV/0!</v>
      </c>
    </row>
    <row r="451" spans="4:12" x14ac:dyDescent="0.25">
      <c r="D451" s="106"/>
      <c r="F451" s="197">
        <f>IF(ISBLANK(A451),VLOOKUP($C$1,'Exchange rates'!E:F,2,),(VLOOKUP(A451,'Exchange rates'!A:B,2,TRUE)))</f>
        <v>3.1909999999999998</v>
      </c>
      <c r="G451" s="136">
        <f t="shared" si="26"/>
        <v>0</v>
      </c>
      <c r="H451" s="138">
        <f t="shared" si="27"/>
        <v>0</v>
      </c>
      <c r="K451" s="52" t="e">
        <f t="shared" si="28"/>
        <v>#DIV/0!</v>
      </c>
      <c r="L451" s="52" t="e">
        <f t="shared" si="29"/>
        <v>#DIV/0!</v>
      </c>
    </row>
    <row r="452" spans="4:12" x14ac:dyDescent="0.25">
      <c r="D452" s="106"/>
      <c r="F452" s="197">
        <f>IF(ISBLANK(A452),VLOOKUP($C$1,'Exchange rates'!E:F,2,),(VLOOKUP(A452,'Exchange rates'!A:B,2,TRUE)))</f>
        <v>3.1909999999999998</v>
      </c>
      <c r="G452" s="136">
        <f t="shared" si="26"/>
        <v>0</v>
      </c>
      <c r="H452" s="138">
        <f t="shared" si="27"/>
        <v>0</v>
      </c>
      <c r="K452" s="52" t="e">
        <f t="shared" si="28"/>
        <v>#DIV/0!</v>
      </c>
      <c r="L452" s="52" t="e">
        <f t="shared" si="29"/>
        <v>#DIV/0!</v>
      </c>
    </row>
    <row r="453" spans="4:12" x14ac:dyDescent="0.25">
      <c r="D453" s="106"/>
      <c r="F453" s="197">
        <f>IF(ISBLANK(A453),VLOOKUP($C$1,'Exchange rates'!E:F,2,),(VLOOKUP(A453,'Exchange rates'!A:B,2,TRUE)))</f>
        <v>3.1909999999999998</v>
      </c>
      <c r="G453" s="136">
        <f t="shared" si="26"/>
        <v>0</v>
      </c>
      <c r="H453" s="138">
        <f t="shared" si="27"/>
        <v>0</v>
      </c>
      <c r="K453" s="52" t="e">
        <f t="shared" si="28"/>
        <v>#DIV/0!</v>
      </c>
      <c r="L453" s="52" t="e">
        <f t="shared" si="29"/>
        <v>#DIV/0!</v>
      </c>
    </row>
    <row r="454" spans="4:12" x14ac:dyDescent="0.25">
      <c r="D454" s="106"/>
      <c r="F454" s="197">
        <f>IF(ISBLANK(A454),VLOOKUP($C$1,'Exchange rates'!E:F,2,),(VLOOKUP(A454,'Exchange rates'!A:B,2,TRUE)))</f>
        <v>3.1909999999999998</v>
      </c>
      <c r="G454" s="136">
        <f t="shared" si="26"/>
        <v>0</v>
      </c>
      <c r="H454" s="138">
        <f t="shared" si="27"/>
        <v>0</v>
      </c>
      <c r="K454" s="52" t="e">
        <f t="shared" si="28"/>
        <v>#DIV/0!</v>
      </c>
      <c r="L454" s="52" t="e">
        <f t="shared" si="29"/>
        <v>#DIV/0!</v>
      </c>
    </row>
    <row r="455" spans="4:12" x14ac:dyDescent="0.25">
      <c r="D455" s="106"/>
      <c r="F455" s="197">
        <f>IF(ISBLANK(A455),VLOOKUP($C$1,'Exchange rates'!E:F,2,),(VLOOKUP(A455,'Exchange rates'!A:B,2,TRUE)))</f>
        <v>3.1909999999999998</v>
      </c>
      <c r="G455" s="136">
        <f t="shared" ref="G455:G518" si="30">IF(D455="NIS",C455/F455,C455)</f>
        <v>0</v>
      </c>
      <c r="H455" s="138">
        <f t="shared" ref="H455:H518" si="31">IF(D455="USD",C455*F455,C455)</f>
        <v>0</v>
      </c>
      <c r="K455" s="52" t="e">
        <f t="shared" ref="K455:K518" si="32">H455/G455</f>
        <v>#DIV/0!</v>
      </c>
      <c r="L455" s="52" t="e">
        <f t="shared" ref="L455:L518" si="33">ROUND(K455-3.4,0)</f>
        <v>#DIV/0!</v>
      </c>
    </row>
    <row r="456" spans="4:12" x14ac:dyDescent="0.25">
      <c r="D456" s="106"/>
      <c r="F456" s="197">
        <f>IF(ISBLANK(A456),VLOOKUP($C$1,'Exchange rates'!E:F,2,),(VLOOKUP(A456,'Exchange rates'!A:B,2,TRUE)))</f>
        <v>3.1909999999999998</v>
      </c>
      <c r="G456" s="136">
        <f t="shared" si="30"/>
        <v>0</v>
      </c>
      <c r="H456" s="138">
        <f t="shared" si="31"/>
        <v>0</v>
      </c>
      <c r="K456" s="52" t="e">
        <f t="shared" si="32"/>
        <v>#DIV/0!</v>
      </c>
      <c r="L456" s="52" t="e">
        <f t="shared" si="33"/>
        <v>#DIV/0!</v>
      </c>
    </row>
    <row r="457" spans="4:12" x14ac:dyDescent="0.25">
      <c r="D457" s="106"/>
      <c r="F457" s="197">
        <f>IF(ISBLANK(A457),VLOOKUP($C$1,'Exchange rates'!E:F,2,),(VLOOKUP(A457,'Exchange rates'!A:B,2,TRUE)))</f>
        <v>3.1909999999999998</v>
      </c>
      <c r="G457" s="136">
        <f t="shared" si="30"/>
        <v>0</v>
      </c>
      <c r="H457" s="138">
        <f t="shared" si="31"/>
        <v>0</v>
      </c>
      <c r="K457" s="52" t="e">
        <f t="shared" si="32"/>
        <v>#DIV/0!</v>
      </c>
      <c r="L457" s="52" t="e">
        <f t="shared" si="33"/>
        <v>#DIV/0!</v>
      </c>
    </row>
    <row r="458" spans="4:12" x14ac:dyDescent="0.25">
      <c r="D458" s="106"/>
      <c r="F458" s="197">
        <f>IF(ISBLANK(A458),VLOOKUP($C$1,'Exchange rates'!E:F,2,),(VLOOKUP(A458,'Exchange rates'!A:B,2,TRUE)))</f>
        <v>3.1909999999999998</v>
      </c>
      <c r="G458" s="136">
        <f t="shared" si="30"/>
        <v>0</v>
      </c>
      <c r="H458" s="138">
        <f t="shared" si="31"/>
        <v>0</v>
      </c>
      <c r="K458" s="52" t="e">
        <f t="shared" si="32"/>
        <v>#DIV/0!</v>
      </c>
      <c r="L458" s="52" t="e">
        <f t="shared" si="33"/>
        <v>#DIV/0!</v>
      </c>
    </row>
    <row r="459" spans="4:12" x14ac:dyDescent="0.25">
      <c r="D459" s="106"/>
      <c r="F459" s="197">
        <f>IF(ISBLANK(A459),VLOOKUP($C$1,'Exchange rates'!E:F,2,),(VLOOKUP(A459,'Exchange rates'!A:B,2,TRUE)))</f>
        <v>3.1909999999999998</v>
      </c>
      <c r="G459" s="136">
        <f t="shared" si="30"/>
        <v>0</v>
      </c>
      <c r="H459" s="138">
        <f t="shared" si="31"/>
        <v>0</v>
      </c>
      <c r="K459" s="52" t="e">
        <f t="shared" si="32"/>
        <v>#DIV/0!</v>
      </c>
      <c r="L459" s="52" t="e">
        <f t="shared" si="33"/>
        <v>#DIV/0!</v>
      </c>
    </row>
    <row r="460" spans="4:12" x14ac:dyDescent="0.25">
      <c r="D460" s="106"/>
      <c r="F460" s="197">
        <f>IF(ISBLANK(A460),VLOOKUP($C$1,'Exchange rates'!E:F,2,),(VLOOKUP(A460,'Exchange rates'!A:B,2,TRUE)))</f>
        <v>3.1909999999999998</v>
      </c>
      <c r="G460" s="136">
        <f t="shared" si="30"/>
        <v>0</v>
      </c>
      <c r="H460" s="138">
        <f t="shared" si="31"/>
        <v>0</v>
      </c>
      <c r="K460" s="52" t="e">
        <f t="shared" si="32"/>
        <v>#DIV/0!</v>
      </c>
      <c r="L460" s="52" t="e">
        <f t="shared" si="33"/>
        <v>#DIV/0!</v>
      </c>
    </row>
    <row r="461" spans="4:12" x14ac:dyDescent="0.25">
      <c r="D461" s="106"/>
      <c r="F461" s="197">
        <f>IF(ISBLANK(A461),VLOOKUP($C$1,'Exchange rates'!E:F,2,),(VLOOKUP(A461,'Exchange rates'!A:B,2,TRUE)))</f>
        <v>3.1909999999999998</v>
      </c>
      <c r="G461" s="136">
        <f t="shared" si="30"/>
        <v>0</v>
      </c>
      <c r="H461" s="138">
        <f t="shared" si="31"/>
        <v>0</v>
      </c>
      <c r="K461" s="52" t="e">
        <f t="shared" si="32"/>
        <v>#DIV/0!</v>
      </c>
      <c r="L461" s="52" t="e">
        <f t="shared" si="33"/>
        <v>#DIV/0!</v>
      </c>
    </row>
    <row r="462" spans="4:12" x14ac:dyDescent="0.25">
      <c r="D462" s="106"/>
      <c r="F462" s="197">
        <f>IF(ISBLANK(A462),VLOOKUP($C$1,'Exchange rates'!E:F,2,),(VLOOKUP(A462,'Exchange rates'!A:B,2,TRUE)))</f>
        <v>3.1909999999999998</v>
      </c>
      <c r="G462" s="136">
        <f t="shared" si="30"/>
        <v>0</v>
      </c>
      <c r="H462" s="138">
        <f t="shared" si="31"/>
        <v>0</v>
      </c>
      <c r="K462" s="52" t="e">
        <f t="shared" si="32"/>
        <v>#DIV/0!</v>
      </c>
      <c r="L462" s="52" t="e">
        <f t="shared" si="33"/>
        <v>#DIV/0!</v>
      </c>
    </row>
    <row r="463" spans="4:12" x14ac:dyDescent="0.25">
      <c r="D463" s="106"/>
      <c r="F463" s="197">
        <f>IF(ISBLANK(A463),VLOOKUP($C$1,'Exchange rates'!E:F,2,),(VLOOKUP(A463,'Exchange rates'!A:B,2,TRUE)))</f>
        <v>3.1909999999999998</v>
      </c>
      <c r="G463" s="136">
        <f t="shared" si="30"/>
        <v>0</v>
      </c>
      <c r="H463" s="138">
        <f t="shared" si="31"/>
        <v>0</v>
      </c>
      <c r="K463" s="52" t="e">
        <f t="shared" si="32"/>
        <v>#DIV/0!</v>
      </c>
      <c r="L463" s="52" t="e">
        <f t="shared" si="33"/>
        <v>#DIV/0!</v>
      </c>
    </row>
    <row r="464" spans="4:12" x14ac:dyDescent="0.25">
      <c r="D464" s="106"/>
      <c r="F464" s="197">
        <f>IF(ISBLANK(A464),VLOOKUP($C$1,'Exchange rates'!E:F,2,),(VLOOKUP(A464,'Exchange rates'!A:B,2,TRUE)))</f>
        <v>3.1909999999999998</v>
      </c>
      <c r="G464" s="136">
        <f t="shared" si="30"/>
        <v>0</v>
      </c>
      <c r="H464" s="138">
        <f t="shared" si="31"/>
        <v>0</v>
      </c>
      <c r="K464" s="52" t="e">
        <f t="shared" si="32"/>
        <v>#DIV/0!</v>
      </c>
      <c r="L464" s="52" t="e">
        <f t="shared" si="33"/>
        <v>#DIV/0!</v>
      </c>
    </row>
    <row r="465" spans="4:12" x14ac:dyDescent="0.25">
      <c r="D465" s="106"/>
      <c r="F465" s="197">
        <f>IF(ISBLANK(A465),VLOOKUP($C$1,'Exchange rates'!E:F,2,),(VLOOKUP(A465,'Exchange rates'!A:B,2,TRUE)))</f>
        <v>3.1909999999999998</v>
      </c>
      <c r="G465" s="136">
        <f t="shared" si="30"/>
        <v>0</v>
      </c>
      <c r="H465" s="138">
        <f t="shared" si="31"/>
        <v>0</v>
      </c>
      <c r="K465" s="52" t="e">
        <f t="shared" si="32"/>
        <v>#DIV/0!</v>
      </c>
      <c r="L465" s="52" t="e">
        <f t="shared" si="33"/>
        <v>#DIV/0!</v>
      </c>
    </row>
    <row r="466" spans="4:12" x14ac:dyDescent="0.25">
      <c r="D466" s="106"/>
      <c r="F466" s="197">
        <f>IF(ISBLANK(A466),VLOOKUP($C$1,'Exchange rates'!E:F,2,),(VLOOKUP(A466,'Exchange rates'!A:B,2,TRUE)))</f>
        <v>3.1909999999999998</v>
      </c>
      <c r="G466" s="136">
        <f t="shared" si="30"/>
        <v>0</v>
      </c>
      <c r="H466" s="138">
        <f t="shared" si="31"/>
        <v>0</v>
      </c>
      <c r="K466" s="52" t="e">
        <f t="shared" si="32"/>
        <v>#DIV/0!</v>
      </c>
      <c r="L466" s="52" t="e">
        <f t="shared" si="33"/>
        <v>#DIV/0!</v>
      </c>
    </row>
    <row r="467" spans="4:12" x14ac:dyDescent="0.25">
      <c r="D467" s="106"/>
      <c r="F467" s="197">
        <f>IF(ISBLANK(A467),VLOOKUP($C$1,'Exchange rates'!E:F,2,),(VLOOKUP(A467,'Exchange rates'!A:B,2,TRUE)))</f>
        <v>3.1909999999999998</v>
      </c>
      <c r="G467" s="136">
        <f t="shared" si="30"/>
        <v>0</v>
      </c>
      <c r="H467" s="138">
        <f t="shared" si="31"/>
        <v>0</v>
      </c>
      <c r="K467" s="52" t="e">
        <f t="shared" si="32"/>
        <v>#DIV/0!</v>
      </c>
      <c r="L467" s="52" t="e">
        <f t="shared" si="33"/>
        <v>#DIV/0!</v>
      </c>
    </row>
    <row r="468" spans="4:12" x14ac:dyDescent="0.25">
      <c r="D468" s="106"/>
      <c r="F468" s="197">
        <f>IF(ISBLANK(A468),VLOOKUP($C$1,'Exchange rates'!E:F,2,),(VLOOKUP(A468,'Exchange rates'!A:B,2,TRUE)))</f>
        <v>3.1909999999999998</v>
      </c>
      <c r="G468" s="136">
        <f t="shared" si="30"/>
        <v>0</v>
      </c>
      <c r="H468" s="138">
        <f t="shared" si="31"/>
        <v>0</v>
      </c>
      <c r="K468" s="52" t="e">
        <f t="shared" si="32"/>
        <v>#DIV/0!</v>
      </c>
      <c r="L468" s="52" t="e">
        <f t="shared" si="33"/>
        <v>#DIV/0!</v>
      </c>
    </row>
    <row r="469" spans="4:12" x14ac:dyDescent="0.25">
      <c r="D469" s="106"/>
      <c r="F469" s="197">
        <f>IF(ISBLANK(A469),VLOOKUP($C$1,'Exchange rates'!E:F,2,),(VLOOKUP(A469,'Exchange rates'!A:B,2,TRUE)))</f>
        <v>3.1909999999999998</v>
      </c>
      <c r="G469" s="136">
        <f t="shared" si="30"/>
        <v>0</v>
      </c>
      <c r="H469" s="138">
        <f t="shared" si="31"/>
        <v>0</v>
      </c>
      <c r="K469" s="52" t="e">
        <f t="shared" si="32"/>
        <v>#DIV/0!</v>
      </c>
      <c r="L469" s="52" t="e">
        <f t="shared" si="33"/>
        <v>#DIV/0!</v>
      </c>
    </row>
    <row r="470" spans="4:12" x14ac:dyDescent="0.25">
      <c r="D470" s="106"/>
      <c r="F470" s="197">
        <f>IF(ISBLANK(A470),VLOOKUP($C$1,'Exchange rates'!E:F,2,),(VLOOKUP(A470,'Exchange rates'!A:B,2,TRUE)))</f>
        <v>3.1909999999999998</v>
      </c>
      <c r="G470" s="136">
        <f t="shared" si="30"/>
        <v>0</v>
      </c>
      <c r="H470" s="138">
        <f t="shared" si="31"/>
        <v>0</v>
      </c>
      <c r="K470" s="52" t="e">
        <f t="shared" si="32"/>
        <v>#DIV/0!</v>
      </c>
      <c r="L470" s="52" t="e">
        <f t="shared" si="33"/>
        <v>#DIV/0!</v>
      </c>
    </row>
    <row r="471" spans="4:12" x14ac:dyDescent="0.25">
      <c r="D471" s="106"/>
      <c r="F471" s="197">
        <f>IF(ISBLANK(A471),VLOOKUP($C$1,'Exchange rates'!E:F,2,),(VLOOKUP(A471,'Exchange rates'!A:B,2,TRUE)))</f>
        <v>3.1909999999999998</v>
      </c>
      <c r="G471" s="136">
        <f t="shared" si="30"/>
        <v>0</v>
      </c>
      <c r="H471" s="138">
        <f t="shared" si="31"/>
        <v>0</v>
      </c>
      <c r="K471" s="52" t="e">
        <f t="shared" si="32"/>
        <v>#DIV/0!</v>
      </c>
      <c r="L471" s="52" t="e">
        <f t="shared" si="33"/>
        <v>#DIV/0!</v>
      </c>
    </row>
    <row r="472" spans="4:12" x14ac:dyDescent="0.25">
      <c r="D472" s="106"/>
      <c r="F472" s="197">
        <f>IF(ISBLANK(A472),VLOOKUP($C$1,'Exchange rates'!E:F,2,),(VLOOKUP(A472,'Exchange rates'!A:B,2,TRUE)))</f>
        <v>3.1909999999999998</v>
      </c>
      <c r="G472" s="136">
        <f t="shared" si="30"/>
        <v>0</v>
      </c>
      <c r="H472" s="138">
        <f t="shared" si="31"/>
        <v>0</v>
      </c>
      <c r="K472" s="52" t="e">
        <f t="shared" si="32"/>
        <v>#DIV/0!</v>
      </c>
      <c r="L472" s="52" t="e">
        <f t="shared" si="33"/>
        <v>#DIV/0!</v>
      </c>
    </row>
    <row r="473" spans="4:12" x14ac:dyDescent="0.25">
      <c r="D473" s="106"/>
      <c r="F473" s="197">
        <f>IF(ISBLANK(A473),VLOOKUP($C$1,'Exchange rates'!E:F,2,),(VLOOKUP(A473,'Exchange rates'!A:B,2,TRUE)))</f>
        <v>3.1909999999999998</v>
      </c>
      <c r="G473" s="136">
        <f t="shared" si="30"/>
        <v>0</v>
      </c>
      <c r="H473" s="138">
        <f t="shared" si="31"/>
        <v>0</v>
      </c>
      <c r="K473" s="52" t="e">
        <f t="shared" si="32"/>
        <v>#DIV/0!</v>
      </c>
      <c r="L473" s="52" t="e">
        <f t="shared" si="33"/>
        <v>#DIV/0!</v>
      </c>
    </row>
    <row r="474" spans="4:12" x14ac:dyDescent="0.25">
      <c r="D474" s="106"/>
      <c r="F474" s="197">
        <f>IF(ISBLANK(A474),VLOOKUP($C$1,'Exchange rates'!E:F,2,),(VLOOKUP(A474,'Exchange rates'!A:B,2,TRUE)))</f>
        <v>3.1909999999999998</v>
      </c>
      <c r="G474" s="136">
        <f t="shared" si="30"/>
        <v>0</v>
      </c>
      <c r="H474" s="138">
        <f t="shared" si="31"/>
        <v>0</v>
      </c>
      <c r="K474" s="52" t="e">
        <f t="shared" si="32"/>
        <v>#DIV/0!</v>
      </c>
      <c r="L474" s="52" t="e">
        <f t="shared" si="33"/>
        <v>#DIV/0!</v>
      </c>
    </row>
    <row r="475" spans="4:12" x14ac:dyDescent="0.25">
      <c r="D475" s="106"/>
      <c r="F475" s="197">
        <f>IF(ISBLANK(A475),VLOOKUP($C$1,'Exchange rates'!E:F,2,),(VLOOKUP(A475,'Exchange rates'!A:B,2,TRUE)))</f>
        <v>3.1909999999999998</v>
      </c>
      <c r="G475" s="136">
        <f t="shared" si="30"/>
        <v>0</v>
      </c>
      <c r="H475" s="138">
        <f t="shared" si="31"/>
        <v>0</v>
      </c>
      <c r="K475" s="52" t="e">
        <f t="shared" si="32"/>
        <v>#DIV/0!</v>
      </c>
      <c r="L475" s="52" t="e">
        <f t="shared" si="33"/>
        <v>#DIV/0!</v>
      </c>
    </row>
    <row r="476" spans="4:12" x14ac:dyDescent="0.25">
      <c r="D476" s="106"/>
      <c r="F476" s="197">
        <f>IF(ISBLANK(A476),VLOOKUP($C$1,'Exchange rates'!E:F,2,),(VLOOKUP(A476,'Exchange rates'!A:B,2,TRUE)))</f>
        <v>3.1909999999999998</v>
      </c>
      <c r="G476" s="136">
        <f t="shared" si="30"/>
        <v>0</v>
      </c>
      <c r="H476" s="138">
        <f t="shared" si="31"/>
        <v>0</v>
      </c>
      <c r="K476" s="52" t="e">
        <f t="shared" si="32"/>
        <v>#DIV/0!</v>
      </c>
      <c r="L476" s="52" t="e">
        <f t="shared" si="33"/>
        <v>#DIV/0!</v>
      </c>
    </row>
    <row r="477" spans="4:12" x14ac:dyDescent="0.25">
      <c r="D477" s="106"/>
      <c r="F477" s="197">
        <f>IF(ISBLANK(A477),VLOOKUP($C$1,'Exchange rates'!E:F,2,),(VLOOKUP(A477,'Exchange rates'!A:B,2,TRUE)))</f>
        <v>3.1909999999999998</v>
      </c>
      <c r="G477" s="136">
        <f t="shared" si="30"/>
        <v>0</v>
      </c>
      <c r="H477" s="138">
        <f t="shared" si="31"/>
        <v>0</v>
      </c>
      <c r="K477" s="52" t="e">
        <f t="shared" si="32"/>
        <v>#DIV/0!</v>
      </c>
      <c r="L477" s="52" t="e">
        <f t="shared" si="33"/>
        <v>#DIV/0!</v>
      </c>
    </row>
    <row r="478" spans="4:12" x14ac:dyDescent="0.25">
      <c r="D478" s="106"/>
      <c r="F478" s="197">
        <f>IF(ISBLANK(A478),VLOOKUP($C$1,'Exchange rates'!E:F,2,),(VLOOKUP(A478,'Exchange rates'!A:B,2,TRUE)))</f>
        <v>3.1909999999999998</v>
      </c>
      <c r="G478" s="136">
        <f t="shared" si="30"/>
        <v>0</v>
      </c>
      <c r="H478" s="138">
        <f t="shared" si="31"/>
        <v>0</v>
      </c>
      <c r="K478" s="52" t="e">
        <f t="shared" si="32"/>
        <v>#DIV/0!</v>
      </c>
      <c r="L478" s="52" t="e">
        <f t="shared" si="33"/>
        <v>#DIV/0!</v>
      </c>
    </row>
    <row r="479" spans="4:12" x14ac:dyDescent="0.25">
      <c r="D479" s="106"/>
      <c r="F479" s="197">
        <f>IF(ISBLANK(A479),VLOOKUP($C$1,'Exchange rates'!E:F,2,),(VLOOKUP(A479,'Exchange rates'!A:B,2,TRUE)))</f>
        <v>3.1909999999999998</v>
      </c>
      <c r="G479" s="136">
        <f t="shared" si="30"/>
        <v>0</v>
      </c>
      <c r="H479" s="138">
        <f t="shared" si="31"/>
        <v>0</v>
      </c>
      <c r="K479" s="52" t="e">
        <f t="shared" si="32"/>
        <v>#DIV/0!</v>
      </c>
      <c r="L479" s="52" t="e">
        <f t="shared" si="33"/>
        <v>#DIV/0!</v>
      </c>
    </row>
    <row r="480" spans="4:12" x14ac:dyDescent="0.25">
      <c r="D480" s="106"/>
      <c r="F480" s="197">
        <f>IF(ISBLANK(A480),VLOOKUP($C$1,'Exchange rates'!E:F,2,),(VLOOKUP(A480,'Exchange rates'!A:B,2,TRUE)))</f>
        <v>3.1909999999999998</v>
      </c>
      <c r="G480" s="136">
        <f t="shared" si="30"/>
        <v>0</v>
      </c>
      <c r="H480" s="138">
        <f t="shared" si="31"/>
        <v>0</v>
      </c>
      <c r="K480" s="52" t="e">
        <f t="shared" si="32"/>
        <v>#DIV/0!</v>
      </c>
      <c r="L480" s="52" t="e">
        <f t="shared" si="33"/>
        <v>#DIV/0!</v>
      </c>
    </row>
    <row r="481" spans="4:12" x14ac:dyDescent="0.25">
      <c r="D481" s="106"/>
      <c r="F481" s="197">
        <f>IF(ISBLANK(A481),VLOOKUP($C$1,'Exchange rates'!E:F,2,),(VLOOKUP(A481,'Exchange rates'!A:B,2,TRUE)))</f>
        <v>3.1909999999999998</v>
      </c>
      <c r="G481" s="136">
        <f t="shared" si="30"/>
        <v>0</v>
      </c>
      <c r="H481" s="138">
        <f t="shared" si="31"/>
        <v>0</v>
      </c>
      <c r="K481" s="52" t="e">
        <f t="shared" si="32"/>
        <v>#DIV/0!</v>
      </c>
      <c r="L481" s="52" t="e">
        <f t="shared" si="33"/>
        <v>#DIV/0!</v>
      </c>
    </row>
    <row r="482" spans="4:12" x14ac:dyDescent="0.25">
      <c r="D482" s="106"/>
      <c r="F482" s="197">
        <f>IF(ISBLANK(A482),VLOOKUP($C$1,'Exchange rates'!E:F,2,),(VLOOKUP(A482,'Exchange rates'!A:B,2,TRUE)))</f>
        <v>3.1909999999999998</v>
      </c>
      <c r="G482" s="136">
        <f t="shared" si="30"/>
        <v>0</v>
      </c>
      <c r="H482" s="138">
        <f t="shared" si="31"/>
        <v>0</v>
      </c>
      <c r="K482" s="52" t="e">
        <f t="shared" si="32"/>
        <v>#DIV/0!</v>
      </c>
      <c r="L482" s="52" t="e">
        <f t="shared" si="33"/>
        <v>#DIV/0!</v>
      </c>
    </row>
    <row r="483" spans="4:12" x14ac:dyDescent="0.25">
      <c r="D483" s="106"/>
      <c r="F483" s="197">
        <f>IF(ISBLANK(A483),VLOOKUP($C$1,'Exchange rates'!E:F,2,),(VLOOKUP(A483,'Exchange rates'!A:B,2,TRUE)))</f>
        <v>3.1909999999999998</v>
      </c>
      <c r="G483" s="136">
        <f t="shared" si="30"/>
        <v>0</v>
      </c>
      <c r="H483" s="138">
        <f t="shared" si="31"/>
        <v>0</v>
      </c>
      <c r="K483" s="52" t="e">
        <f t="shared" si="32"/>
        <v>#DIV/0!</v>
      </c>
      <c r="L483" s="52" t="e">
        <f t="shared" si="33"/>
        <v>#DIV/0!</v>
      </c>
    </row>
    <row r="484" spans="4:12" x14ac:dyDescent="0.25">
      <c r="D484" s="106"/>
      <c r="F484" s="197">
        <f>IF(ISBLANK(A484),VLOOKUP($C$1,'Exchange rates'!E:F,2,),(VLOOKUP(A484,'Exchange rates'!A:B,2,TRUE)))</f>
        <v>3.1909999999999998</v>
      </c>
      <c r="G484" s="136">
        <f t="shared" si="30"/>
        <v>0</v>
      </c>
      <c r="H484" s="138">
        <f t="shared" si="31"/>
        <v>0</v>
      </c>
      <c r="K484" s="52" t="e">
        <f t="shared" si="32"/>
        <v>#DIV/0!</v>
      </c>
      <c r="L484" s="52" t="e">
        <f t="shared" si="33"/>
        <v>#DIV/0!</v>
      </c>
    </row>
    <row r="485" spans="4:12" x14ac:dyDescent="0.25">
      <c r="D485" s="106"/>
      <c r="F485" s="197">
        <f>IF(ISBLANK(A485),VLOOKUP($C$1,'Exchange rates'!E:F,2,),(VLOOKUP(A485,'Exchange rates'!A:B,2,TRUE)))</f>
        <v>3.1909999999999998</v>
      </c>
      <c r="G485" s="136">
        <f t="shared" si="30"/>
        <v>0</v>
      </c>
      <c r="H485" s="138">
        <f t="shared" si="31"/>
        <v>0</v>
      </c>
      <c r="K485" s="52" t="e">
        <f t="shared" si="32"/>
        <v>#DIV/0!</v>
      </c>
      <c r="L485" s="52" t="e">
        <f t="shared" si="33"/>
        <v>#DIV/0!</v>
      </c>
    </row>
    <row r="486" spans="4:12" x14ac:dyDescent="0.25">
      <c r="D486" s="106"/>
      <c r="F486" s="197">
        <f>IF(ISBLANK(A486),VLOOKUP($C$1,'Exchange rates'!E:F,2,),(VLOOKUP(A486,'Exchange rates'!A:B,2,TRUE)))</f>
        <v>3.1909999999999998</v>
      </c>
      <c r="G486" s="136">
        <f t="shared" si="30"/>
        <v>0</v>
      </c>
      <c r="H486" s="138">
        <f t="shared" si="31"/>
        <v>0</v>
      </c>
      <c r="K486" s="52" t="e">
        <f t="shared" si="32"/>
        <v>#DIV/0!</v>
      </c>
      <c r="L486" s="52" t="e">
        <f t="shared" si="33"/>
        <v>#DIV/0!</v>
      </c>
    </row>
    <row r="487" spans="4:12" x14ac:dyDescent="0.25">
      <c r="D487" s="106"/>
      <c r="F487" s="197">
        <f>IF(ISBLANK(A487),VLOOKUP($C$1,'Exchange rates'!E:F,2,),(VLOOKUP(A487,'Exchange rates'!A:B,2,TRUE)))</f>
        <v>3.1909999999999998</v>
      </c>
      <c r="G487" s="136">
        <f t="shared" si="30"/>
        <v>0</v>
      </c>
      <c r="H487" s="138">
        <f t="shared" si="31"/>
        <v>0</v>
      </c>
      <c r="K487" s="52" t="e">
        <f t="shared" si="32"/>
        <v>#DIV/0!</v>
      </c>
      <c r="L487" s="52" t="e">
        <f t="shared" si="33"/>
        <v>#DIV/0!</v>
      </c>
    </row>
    <row r="488" spans="4:12" x14ac:dyDescent="0.25">
      <c r="D488" s="106"/>
      <c r="F488" s="197">
        <f>IF(ISBLANK(A488),VLOOKUP($C$1,'Exchange rates'!E:F,2,),(VLOOKUP(A488,'Exchange rates'!A:B,2,TRUE)))</f>
        <v>3.1909999999999998</v>
      </c>
      <c r="G488" s="136">
        <f t="shared" si="30"/>
        <v>0</v>
      </c>
      <c r="H488" s="138">
        <f t="shared" si="31"/>
        <v>0</v>
      </c>
      <c r="K488" s="52" t="e">
        <f t="shared" si="32"/>
        <v>#DIV/0!</v>
      </c>
      <c r="L488" s="52" t="e">
        <f t="shared" si="33"/>
        <v>#DIV/0!</v>
      </c>
    </row>
    <row r="489" spans="4:12" x14ac:dyDescent="0.25">
      <c r="D489" s="106"/>
      <c r="F489" s="197">
        <f>IF(ISBLANK(A489),VLOOKUP($C$1,'Exchange rates'!E:F,2,),(VLOOKUP(A489,'Exchange rates'!A:B,2,TRUE)))</f>
        <v>3.1909999999999998</v>
      </c>
      <c r="G489" s="136">
        <f t="shared" si="30"/>
        <v>0</v>
      </c>
      <c r="H489" s="138">
        <f t="shared" si="31"/>
        <v>0</v>
      </c>
      <c r="K489" s="52" t="e">
        <f t="shared" si="32"/>
        <v>#DIV/0!</v>
      </c>
      <c r="L489" s="52" t="e">
        <f t="shared" si="33"/>
        <v>#DIV/0!</v>
      </c>
    </row>
    <row r="490" spans="4:12" x14ac:dyDescent="0.25">
      <c r="D490" s="106"/>
      <c r="F490" s="197">
        <f>IF(ISBLANK(A490),VLOOKUP($C$1,'Exchange rates'!E:F,2,),(VLOOKUP(A490,'Exchange rates'!A:B,2,TRUE)))</f>
        <v>3.1909999999999998</v>
      </c>
      <c r="G490" s="136">
        <f t="shared" si="30"/>
        <v>0</v>
      </c>
      <c r="H490" s="138">
        <f t="shared" si="31"/>
        <v>0</v>
      </c>
      <c r="K490" s="52" t="e">
        <f t="shared" si="32"/>
        <v>#DIV/0!</v>
      </c>
      <c r="L490" s="52" t="e">
        <f t="shared" si="33"/>
        <v>#DIV/0!</v>
      </c>
    </row>
    <row r="491" spans="4:12" x14ac:dyDescent="0.25">
      <c r="D491" s="106"/>
      <c r="F491" s="197">
        <f>IF(ISBLANK(A491),VLOOKUP($C$1,'Exchange rates'!E:F,2,),(VLOOKUP(A491,'Exchange rates'!A:B,2,TRUE)))</f>
        <v>3.1909999999999998</v>
      </c>
      <c r="G491" s="136">
        <f t="shared" si="30"/>
        <v>0</v>
      </c>
      <c r="H491" s="138">
        <f t="shared" si="31"/>
        <v>0</v>
      </c>
      <c r="K491" s="52" t="e">
        <f t="shared" si="32"/>
        <v>#DIV/0!</v>
      </c>
      <c r="L491" s="52" t="e">
        <f t="shared" si="33"/>
        <v>#DIV/0!</v>
      </c>
    </row>
    <row r="492" spans="4:12" x14ac:dyDescent="0.25">
      <c r="D492" s="106"/>
      <c r="F492" s="197">
        <f>IF(ISBLANK(A492),VLOOKUP($C$1,'Exchange rates'!E:F,2,),(VLOOKUP(A492,'Exchange rates'!A:B,2,TRUE)))</f>
        <v>3.1909999999999998</v>
      </c>
      <c r="G492" s="136">
        <f t="shared" si="30"/>
        <v>0</v>
      </c>
      <c r="H492" s="138">
        <f t="shared" si="31"/>
        <v>0</v>
      </c>
      <c r="K492" s="52" t="e">
        <f t="shared" si="32"/>
        <v>#DIV/0!</v>
      </c>
      <c r="L492" s="52" t="e">
        <f t="shared" si="33"/>
        <v>#DIV/0!</v>
      </c>
    </row>
    <row r="493" spans="4:12" x14ac:dyDescent="0.25">
      <c r="D493" s="106"/>
      <c r="F493" s="197">
        <f>IF(ISBLANK(A493),VLOOKUP($C$1,'Exchange rates'!E:F,2,),(VLOOKUP(A493,'Exchange rates'!A:B,2,TRUE)))</f>
        <v>3.1909999999999998</v>
      </c>
      <c r="G493" s="136">
        <f t="shared" si="30"/>
        <v>0</v>
      </c>
      <c r="H493" s="138">
        <f t="shared" si="31"/>
        <v>0</v>
      </c>
      <c r="K493" s="52" t="e">
        <f t="shared" si="32"/>
        <v>#DIV/0!</v>
      </c>
      <c r="L493" s="52" t="e">
        <f t="shared" si="33"/>
        <v>#DIV/0!</v>
      </c>
    </row>
    <row r="494" spans="4:12" x14ac:dyDescent="0.25">
      <c r="D494" s="106"/>
      <c r="F494" s="197">
        <f>IF(ISBLANK(A494),VLOOKUP($C$1,'Exchange rates'!E:F,2,),(VLOOKUP(A494,'Exchange rates'!A:B,2,TRUE)))</f>
        <v>3.1909999999999998</v>
      </c>
      <c r="G494" s="136">
        <f t="shared" si="30"/>
        <v>0</v>
      </c>
      <c r="H494" s="138">
        <f t="shared" si="31"/>
        <v>0</v>
      </c>
      <c r="K494" s="52" t="e">
        <f t="shared" si="32"/>
        <v>#DIV/0!</v>
      </c>
      <c r="L494" s="52" t="e">
        <f t="shared" si="33"/>
        <v>#DIV/0!</v>
      </c>
    </row>
    <row r="495" spans="4:12" x14ac:dyDescent="0.25">
      <c r="D495" s="106"/>
      <c r="F495" s="197">
        <f>IF(ISBLANK(A495),VLOOKUP($C$1,'Exchange rates'!E:F,2,),(VLOOKUP(A495,'Exchange rates'!A:B,2,TRUE)))</f>
        <v>3.1909999999999998</v>
      </c>
      <c r="G495" s="136">
        <f t="shared" si="30"/>
        <v>0</v>
      </c>
      <c r="H495" s="138">
        <f t="shared" si="31"/>
        <v>0</v>
      </c>
      <c r="K495" s="52" t="e">
        <f t="shared" si="32"/>
        <v>#DIV/0!</v>
      </c>
      <c r="L495" s="52" t="e">
        <f t="shared" si="33"/>
        <v>#DIV/0!</v>
      </c>
    </row>
    <row r="496" spans="4:12" x14ac:dyDescent="0.25">
      <c r="D496" s="106"/>
      <c r="F496" s="197">
        <f>IF(ISBLANK(A496),VLOOKUP($C$1,'Exchange rates'!E:F,2,),(VLOOKUP(A496,'Exchange rates'!A:B,2,TRUE)))</f>
        <v>3.1909999999999998</v>
      </c>
      <c r="G496" s="136">
        <f t="shared" si="30"/>
        <v>0</v>
      </c>
      <c r="H496" s="138">
        <f t="shared" si="31"/>
        <v>0</v>
      </c>
      <c r="K496" s="52" t="e">
        <f t="shared" si="32"/>
        <v>#DIV/0!</v>
      </c>
      <c r="L496" s="52" t="e">
        <f t="shared" si="33"/>
        <v>#DIV/0!</v>
      </c>
    </row>
    <row r="497" spans="4:12" x14ac:dyDescent="0.25">
      <c r="D497" s="106"/>
      <c r="F497" s="197">
        <f>IF(ISBLANK(A497),VLOOKUP($C$1,'Exchange rates'!E:F,2,),(VLOOKUP(A497,'Exchange rates'!A:B,2,TRUE)))</f>
        <v>3.1909999999999998</v>
      </c>
      <c r="G497" s="136">
        <f t="shared" si="30"/>
        <v>0</v>
      </c>
      <c r="H497" s="138">
        <f t="shared" si="31"/>
        <v>0</v>
      </c>
      <c r="K497" s="52" t="e">
        <f t="shared" si="32"/>
        <v>#DIV/0!</v>
      </c>
      <c r="L497" s="52" t="e">
        <f t="shared" si="33"/>
        <v>#DIV/0!</v>
      </c>
    </row>
    <row r="498" spans="4:12" x14ac:dyDescent="0.25">
      <c r="D498" s="106"/>
      <c r="F498" s="197">
        <f>IF(ISBLANK(A498),VLOOKUP($C$1,'Exchange rates'!E:F,2,),(VLOOKUP(A498,'Exchange rates'!A:B,2,TRUE)))</f>
        <v>3.1909999999999998</v>
      </c>
      <c r="G498" s="136">
        <f t="shared" si="30"/>
        <v>0</v>
      </c>
      <c r="H498" s="138">
        <f t="shared" si="31"/>
        <v>0</v>
      </c>
      <c r="K498" s="52" t="e">
        <f t="shared" si="32"/>
        <v>#DIV/0!</v>
      </c>
      <c r="L498" s="52" t="e">
        <f t="shared" si="33"/>
        <v>#DIV/0!</v>
      </c>
    </row>
    <row r="499" spans="4:12" x14ac:dyDescent="0.25">
      <c r="D499" s="106"/>
      <c r="F499" s="197">
        <f>IF(ISBLANK(A499),VLOOKUP($C$1,'Exchange rates'!E:F,2,),(VLOOKUP(A499,'Exchange rates'!A:B,2,TRUE)))</f>
        <v>3.1909999999999998</v>
      </c>
      <c r="G499" s="136">
        <f t="shared" si="30"/>
        <v>0</v>
      </c>
      <c r="H499" s="138">
        <f t="shared" si="31"/>
        <v>0</v>
      </c>
      <c r="K499" s="52" t="e">
        <f t="shared" si="32"/>
        <v>#DIV/0!</v>
      </c>
      <c r="L499" s="52" t="e">
        <f t="shared" si="33"/>
        <v>#DIV/0!</v>
      </c>
    </row>
    <row r="500" spans="4:12" x14ac:dyDescent="0.25">
      <c r="D500" s="106"/>
      <c r="F500" s="197">
        <f>IF(ISBLANK(A500),VLOOKUP($C$1,'Exchange rates'!E:F,2,),(VLOOKUP(A500,'Exchange rates'!A:B,2,TRUE)))</f>
        <v>3.1909999999999998</v>
      </c>
      <c r="G500" s="136">
        <f t="shared" si="30"/>
        <v>0</v>
      </c>
      <c r="H500" s="138">
        <f t="shared" si="31"/>
        <v>0</v>
      </c>
      <c r="K500" s="52" t="e">
        <f t="shared" si="32"/>
        <v>#DIV/0!</v>
      </c>
      <c r="L500" s="52" t="e">
        <f t="shared" si="33"/>
        <v>#DIV/0!</v>
      </c>
    </row>
    <row r="501" spans="4:12" x14ac:dyDescent="0.25">
      <c r="D501" s="106"/>
      <c r="F501" s="197">
        <f>IF(ISBLANK(A501),VLOOKUP($C$1,'Exchange rates'!E:F,2,),(VLOOKUP(A501,'Exchange rates'!A:B,2,TRUE)))</f>
        <v>3.1909999999999998</v>
      </c>
      <c r="G501" s="136">
        <f t="shared" si="30"/>
        <v>0</v>
      </c>
      <c r="H501" s="138">
        <f t="shared" si="31"/>
        <v>0</v>
      </c>
      <c r="K501" s="52" t="e">
        <f t="shared" si="32"/>
        <v>#DIV/0!</v>
      </c>
      <c r="L501" s="52" t="e">
        <f t="shared" si="33"/>
        <v>#DIV/0!</v>
      </c>
    </row>
    <row r="502" spans="4:12" x14ac:dyDescent="0.25">
      <c r="D502" s="106"/>
      <c r="F502" s="197">
        <f>IF(ISBLANK(A502),VLOOKUP($C$1,'Exchange rates'!E:F,2,),(VLOOKUP(A502,'Exchange rates'!A:B,2,TRUE)))</f>
        <v>3.1909999999999998</v>
      </c>
      <c r="G502" s="136">
        <f t="shared" si="30"/>
        <v>0</v>
      </c>
      <c r="H502" s="138">
        <f t="shared" si="31"/>
        <v>0</v>
      </c>
      <c r="K502" s="52" t="e">
        <f t="shared" si="32"/>
        <v>#DIV/0!</v>
      </c>
      <c r="L502" s="52" t="e">
        <f t="shared" si="33"/>
        <v>#DIV/0!</v>
      </c>
    </row>
    <row r="503" spans="4:12" x14ac:dyDescent="0.25">
      <c r="D503" s="106"/>
      <c r="F503" s="197">
        <f>IF(ISBLANK(A503),VLOOKUP($C$1,'Exchange rates'!E:F,2,),(VLOOKUP(A503,'Exchange rates'!A:B,2,TRUE)))</f>
        <v>3.1909999999999998</v>
      </c>
      <c r="G503" s="136">
        <f t="shared" si="30"/>
        <v>0</v>
      </c>
      <c r="H503" s="138">
        <f t="shared" si="31"/>
        <v>0</v>
      </c>
      <c r="K503" s="52" t="e">
        <f t="shared" si="32"/>
        <v>#DIV/0!</v>
      </c>
      <c r="L503" s="52" t="e">
        <f t="shared" si="33"/>
        <v>#DIV/0!</v>
      </c>
    </row>
    <row r="504" spans="4:12" x14ac:dyDescent="0.25">
      <c r="D504" s="106"/>
      <c r="F504" s="197">
        <f>IF(ISBLANK(A504),VLOOKUP($C$1,'Exchange rates'!E:F,2,),(VLOOKUP(A504,'Exchange rates'!A:B,2,TRUE)))</f>
        <v>3.1909999999999998</v>
      </c>
      <c r="G504" s="136">
        <f t="shared" si="30"/>
        <v>0</v>
      </c>
      <c r="H504" s="138">
        <f t="shared" si="31"/>
        <v>0</v>
      </c>
      <c r="K504" s="52" t="e">
        <f t="shared" si="32"/>
        <v>#DIV/0!</v>
      </c>
      <c r="L504" s="52" t="e">
        <f t="shared" si="33"/>
        <v>#DIV/0!</v>
      </c>
    </row>
    <row r="505" spans="4:12" x14ac:dyDescent="0.25">
      <c r="D505" s="106"/>
      <c r="F505" s="197">
        <f>IF(ISBLANK(A505),VLOOKUP($C$1,'Exchange rates'!E:F,2,),(VLOOKUP(A505,'Exchange rates'!A:B,2,TRUE)))</f>
        <v>3.1909999999999998</v>
      </c>
      <c r="G505" s="136">
        <f t="shared" si="30"/>
        <v>0</v>
      </c>
      <c r="H505" s="138">
        <f t="shared" si="31"/>
        <v>0</v>
      </c>
      <c r="K505" s="52" t="e">
        <f t="shared" si="32"/>
        <v>#DIV/0!</v>
      </c>
      <c r="L505" s="52" t="e">
        <f t="shared" si="33"/>
        <v>#DIV/0!</v>
      </c>
    </row>
    <row r="506" spans="4:12" x14ac:dyDescent="0.25">
      <c r="D506" s="106"/>
      <c r="F506" s="197">
        <f>IF(ISBLANK(A506),VLOOKUP($C$1,'Exchange rates'!E:F,2,),(VLOOKUP(A506,'Exchange rates'!A:B,2,TRUE)))</f>
        <v>3.1909999999999998</v>
      </c>
      <c r="G506" s="136">
        <f t="shared" si="30"/>
        <v>0</v>
      </c>
      <c r="H506" s="138">
        <f t="shared" si="31"/>
        <v>0</v>
      </c>
      <c r="K506" s="52" t="e">
        <f t="shared" si="32"/>
        <v>#DIV/0!</v>
      </c>
      <c r="L506" s="52" t="e">
        <f t="shared" si="33"/>
        <v>#DIV/0!</v>
      </c>
    </row>
    <row r="507" spans="4:12" x14ac:dyDescent="0.25">
      <c r="D507" s="106"/>
      <c r="F507" s="197">
        <f>IF(ISBLANK(A507),VLOOKUP($C$1,'Exchange rates'!E:F,2,),(VLOOKUP(A507,'Exchange rates'!A:B,2,TRUE)))</f>
        <v>3.1909999999999998</v>
      </c>
      <c r="G507" s="136">
        <f t="shared" si="30"/>
        <v>0</v>
      </c>
      <c r="H507" s="138">
        <f t="shared" si="31"/>
        <v>0</v>
      </c>
      <c r="K507" s="52" t="e">
        <f t="shared" si="32"/>
        <v>#DIV/0!</v>
      </c>
      <c r="L507" s="52" t="e">
        <f t="shared" si="33"/>
        <v>#DIV/0!</v>
      </c>
    </row>
    <row r="508" spans="4:12" x14ac:dyDescent="0.25">
      <c r="D508" s="106"/>
      <c r="F508" s="197">
        <f>IF(ISBLANK(A508),VLOOKUP($C$1,'Exchange rates'!E:F,2,),(VLOOKUP(A508,'Exchange rates'!A:B,2,TRUE)))</f>
        <v>3.1909999999999998</v>
      </c>
      <c r="G508" s="136">
        <f t="shared" si="30"/>
        <v>0</v>
      </c>
      <c r="H508" s="138">
        <f t="shared" si="31"/>
        <v>0</v>
      </c>
      <c r="K508" s="52" t="e">
        <f t="shared" si="32"/>
        <v>#DIV/0!</v>
      </c>
      <c r="L508" s="52" t="e">
        <f t="shared" si="33"/>
        <v>#DIV/0!</v>
      </c>
    </row>
    <row r="509" spans="4:12" x14ac:dyDescent="0.25">
      <c r="D509" s="106"/>
      <c r="F509" s="197">
        <f>IF(ISBLANK(A509),VLOOKUP($C$1,'Exchange rates'!E:F,2,),(VLOOKUP(A509,'Exchange rates'!A:B,2,TRUE)))</f>
        <v>3.1909999999999998</v>
      </c>
      <c r="G509" s="136">
        <f t="shared" si="30"/>
        <v>0</v>
      </c>
      <c r="H509" s="138">
        <f t="shared" si="31"/>
        <v>0</v>
      </c>
      <c r="K509" s="52" t="e">
        <f t="shared" si="32"/>
        <v>#DIV/0!</v>
      </c>
      <c r="L509" s="52" t="e">
        <f t="shared" si="33"/>
        <v>#DIV/0!</v>
      </c>
    </row>
    <row r="510" spans="4:12" x14ac:dyDescent="0.25">
      <c r="D510" s="106"/>
      <c r="F510" s="197">
        <f>IF(ISBLANK(A510),VLOOKUP($C$1,'Exchange rates'!E:F,2,),(VLOOKUP(A510,'Exchange rates'!A:B,2,TRUE)))</f>
        <v>3.1909999999999998</v>
      </c>
      <c r="G510" s="136">
        <f t="shared" si="30"/>
        <v>0</v>
      </c>
      <c r="H510" s="138">
        <f t="shared" si="31"/>
        <v>0</v>
      </c>
      <c r="K510" s="52" t="e">
        <f t="shared" si="32"/>
        <v>#DIV/0!</v>
      </c>
      <c r="L510" s="52" t="e">
        <f t="shared" si="33"/>
        <v>#DIV/0!</v>
      </c>
    </row>
    <row r="511" spans="4:12" x14ac:dyDescent="0.25">
      <c r="D511" s="106"/>
      <c r="F511" s="197">
        <f>IF(ISBLANK(A511),VLOOKUP($C$1,'Exchange rates'!E:F,2,),(VLOOKUP(A511,'Exchange rates'!A:B,2,TRUE)))</f>
        <v>3.1909999999999998</v>
      </c>
      <c r="G511" s="136">
        <f t="shared" si="30"/>
        <v>0</v>
      </c>
      <c r="H511" s="138">
        <f t="shared" si="31"/>
        <v>0</v>
      </c>
      <c r="K511" s="52" t="e">
        <f t="shared" si="32"/>
        <v>#DIV/0!</v>
      </c>
      <c r="L511" s="52" t="e">
        <f t="shared" si="33"/>
        <v>#DIV/0!</v>
      </c>
    </row>
    <row r="512" spans="4:12" x14ac:dyDescent="0.25">
      <c r="D512" s="106"/>
      <c r="F512" s="197">
        <f>IF(ISBLANK(A512),VLOOKUP($C$1,'Exchange rates'!E:F,2,),(VLOOKUP(A512,'Exchange rates'!A:B,2,TRUE)))</f>
        <v>3.1909999999999998</v>
      </c>
      <c r="G512" s="136">
        <f t="shared" si="30"/>
        <v>0</v>
      </c>
      <c r="H512" s="138">
        <f t="shared" si="31"/>
        <v>0</v>
      </c>
      <c r="K512" s="52" t="e">
        <f t="shared" si="32"/>
        <v>#DIV/0!</v>
      </c>
      <c r="L512" s="52" t="e">
        <f t="shared" si="33"/>
        <v>#DIV/0!</v>
      </c>
    </row>
    <row r="513" spans="4:12" x14ac:dyDescent="0.25">
      <c r="D513" s="106"/>
      <c r="F513" s="197">
        <f>IF(ISBLANK(A513),VLOOKUP($C$1,'Exchange rates'!E:F,2,),(VLOOKUP(A513,'Exchange rates'!A:B,2,TRUE)))</f>
        <v>3.1909999999999998</v>
      </c>
      <c r="G513" s="136">
        <f t="shared" si="30"/>
        <v>0</v>
      </c>
      <c r="H513" s="138">
        <f t="shared" si="31"/>
        <v>0</v>
      </c>
      <c r="K513" s="52" t="e">
        <f t="shared" si="32"/>
        <v>#DIV/0!</v>
      </c>
      <c r="L513" s="52" t="e">
        <f t="shared" si="33"/>
        <v>#DIV/0!</v>
      </c>
    </row>
    <row r="514" spans="4:12" x14ac:dyDescent="0.25">
      <c r="D514" s="106"/>
      <c r="F514" s="197">
        <f>IF(ISBLANK(A514),VLOOKUP($C$1,'Exchange rates'!E:F,2,),(VLOOKUP(A514,'Exchange rates'!A:B,2,TRUE)))</f>
        <v>3.1909999999999998</v>
      </c>
      <c r="G514" s="136">
        <f t="shared" si="30"/>
        <v>0</v>
      </c>
      <c r="H514" s="138">
        <f t="shared" si="31"/>
        <v>0</v>
      </c>
      <c r="K514" s="52" t="e">
        <f t="shared" si="32"/>
        <v>#DIV/0!</v>
      </c>
      <c r="L514" s="52" t="e">
        <f t="shared" si="33"/>
        <v>#DIV/0!</v>
      </c>
    </row>
    <row r="515" spans="4:12" x14ac:dyDescent="0.25">
      <c r="D515" s="106"/>
      <c r="F515" s="197">
        <f>IF(ISBLANK(A515),VLOOKUP($C$1,'Exchange rates'!E:F,2,),(VLOOKUP(A515,'Exchange rates'!A:B,2,TRUE)))</f>
        <v>3.1909999999999998</v>
      </c>
      <c r="G515" s="136">
        <f t="shared" si="30"/>
        <v>0</v>
      </c>
      <c r="H515" s="138">
        <f t="shared" si="31"/>
        <v>0</v>
      </c>
      <c r="K515" s="52" t="e">
        <f t="shared" si="32"/>
        <v>#DIV/0!</v>
      </c>
      <c r="L515" s="52" t="e">
        <f t="shared" si="33"/>
        <v>#DIV/0!</v>
      </c>
    </row>
    <row r="516" spans="4:12" x14ac:dyDescent="0.25">
      <c r="D516" s="106"/>
      <c r="F516" s="197">
        <f>IF(ISBLANK(A516),VLOOKUP($C$1,'Exchange rates'!E:F,2,),(VLOOKUP(A516,'Exchange rates'!A:B,2,TRUE)))</f>
        <v>3.1909999999999998</v>
      </c>
      <c r="G516" s="136">
        <f t="shared" si="30"/>
        <v>0</v>
      </c>
      <c r="H516" s="138">
        <f t="shared" si="31"/>
        <v>0</v>
      </c>
      <c r="K516" s="52" t="e">
        <f t="shared" si="32"/>
        <v>#DIV/0!</v>
      </c>
      <c r="L516" s="52" t="e">
        <f t="shared" si="33"/>
        <v>#DIV/0!</v>
      </c>
    </row>
    <row r="517" spans="4:12" x14ac:dyDescent="0.25">
      <c r="D517" s="106"/>
      <c r="F517" s="197">
        <f>IF(ISBLANK(A517),VLOOKUP($C$1,'Exchange rates'!E:F,2,),(VLOOKUP(A517,'Exchange rates'!A:B,2,TRUE)))</f>
        <v>3.1909999999999998</v>
      </c>
      <c r="G517" s="136">
        <f t="shared" si="30"/>
        <v>0</v>
      </c>
      <c r="H517" s="138">
        <f t="shared" si="31"/>
        <v>0</v>
      </c>
      <c r="K517" s="52" t="e">
        <f t="shared" si="32"/>
        <v>#DIV/0!</v>
      </c>
      <c r="L517" s="52" t="e">
        <f t="shared" si="33"/>
        <v>#DIV/0!</v>
      </c>
    </row>
    <row r="518" spans="4:12" x14ac:dyDescent="0.25">
      <c r="D518" s="106"/>
      <c r="F518" s="197">
        <f>IF(ISBLANK(A518),VLOOKUP($C$1,'Exchange rates'!E:F,2,),(VLOOKUP(A518,'Exchange rates'!A:B,2,TRUE)))</f>
        <v>3.1909999999999998</v>
      </c>
      <c r="G518" s="136">
        <f t="shared" si="30"/>
        <v>0</v>
      </c>
      <c r="H518" s="138">
        <f t="shared" si="31"/>
        <v>0</v>
      </c>
      <c r="K518" s="52" t="e">
        <f t="shared" si="32"/>
        <v>#DIV/0!</v>
      </c>
      <c r="L518" s="52" t="e">
        <f t="shared" si="33"/>
        <v>#DIV/0!</v>
      </c>
    </row>
    <row r="519" spans="4:12" x14ac:dyDescent="0.25">
      <c r="D519" s="106"/>
      <c r="F519" s="197">
        <f>IF(ISBLANK(A519),VLOOKUP($C$1,'Exchange rates'!E:F,2,),(VLOOKUP(A519,'Exchange rates'!A:B,2,TRUE)))</f>
        <v>3.1909999999999998</v>
      </c>
      <c r="G519" s="136">
        <f t="shared" ref="G519:G582" si="34">IF(D519="NIS",C519/F519,C519)</f>
        <v>0</v>
      </c>
      <c r="H519" s="138">
        <f t="shared" ref="H519:H582" si="35">IF(D519="USD",C519*F519,C519)</f>
        <v>0</v>
      </c>
      <c r="K519" s="52" t="e">
        <f t="shared" ref="K519:K582" si="36">H519/G519</f>
        <v>#DIV/0!</v>
      </c>
      <c r="L519" s="52" t="e">
        <f t="shared" ref="L519:L582" si="37">ROUND(K519-3.4,0)</f>
        <v>#DIV/0!</v>
      </c>
    </row>
    <row r="520" spans="4:12" x14ac:dyDescent="0.25">
      <c r="D520" s="106"/>
      <c r="F520" s="197">
        <f>IF(ISBLANK(A520),VLOOKUP($C$1,'Exchange rates'!E:F,2,),(VLOOKUP(A520,'Exchange rates'!A:B,2,TRUE)))</f>
        <v>3.1909999999999998</v>
      </c>
      <c r="G520" s="136">
        <f t="shared" si="34"/>
        <v>0</v>
      </c>
      <c r="H520" s="138">
        <f t="shared" si="35"/>
        <v>0</v>
      </c>
      <c r="K520" s="52" t="e">
        <f t="shared" si="36"/>
        <v>#DIV/0!</v>
      </c>
      <c r="L520" s="52" t="e">
        <f t="shared" si="37"/>
        <v>#DIV/0!</v>
      </c>
    </row>
    <row r="521" spans="4:12" x14ac:dyDescent="0.25">
      <c r="D521" s="106"/>
      <c r="F521" s="197">
        <f>IF(ISBLANK(A521),VLOOKUP($C$1,'Exchange rates'!E:F,2,),(VLOOKUP(A521,'Exchange rates'!A:B,2,TRUE)))</f>
        <v>3.1909999999999998</v>
      </c>
      <c r="G521" s="136">
        <f t="shared" si="34"/>
        <v>0</v>
      </c>
      <c r="H521" s="138">
        <f t="shared" si="35"/>
        <v>0</v>
      </c>
      <c r="K521" s="52" t="e">
        <f t="shared" si="36"/>
        <v>#DIV/0!</v>
      </c>
      <c r="L521" s="52" t="e">
        <f t="shared" si="37"/>
        <v>#DIV/0!</v>
      </c>
    </row>
    <row r="522" spans="4:12" x14ac:dyDescent="0.25">
      <c r="D522" s="106"/>
      <c r="F522" s="197">
        <f>IF(ISBLANK(A522),VLOOKUP($C$1,'Exchange rates'!E:F,2,),(VLOOKUP(A522,'Exchange rates'!A:B,2,TRUE)))</f>
        <v>3.1909999999999998</v>
      </c>
      <c r="G522" s="136">
        <f t="shared" si="34"/>
        <v>0</v>
      </c>
      <c r="H522" s="138">
        <f t="shared" si="35"/>
        <v>0</v>
      </c>
      <c r="K522" s="52" t="e">
        <f t="shared" si="36"/>
        <v>#DIV/0!</v>
      </c>
      <c r="L522" s="52" t="e">
        <f t="shared" si="37"/>
        <v>#DIV/0!</v>
      </c>
    </row>
    <row r="523" spans="4:12" x14ac:dyDescent="0.25">
      <c r="D523" s="106"/>
      <c r="F523" s="197">
        <f>IF(ISBLANK(A523),VLOOKUP($C$1,'Exchange rates'!E:F,2,),(VLOOKUP(A523,'Exchange rates'!A:B,2,TRUE)))</f>
        <v>3.1909999999999998</v>
      </c>
      <c r="G523" s="136">
        <f t="shared" si="34"/>
        <v>0</v>
      </c>
      <c r="H523" s="138">
        <f t="shared" si="35"/>
        <v>0</v>
      </c>
      <c r="K523" s="52" t="e">
        <f t="shared" si="36"/>
        <v>#DIV/0!</v>
      </c>
      <c r="L523" s="52" t="e">
        <f t="shared" si="37"/>
        <v>#DIV/0!</v>
      </c>
    </row>
    <row r="524" spans="4:12" x14ac:dyDescent="0.25">
      <c r="D524" s="106"/>
      <c r="F524" s="197">
        <f>IF(ISBLANK(A524),VLOOKUP($C$1,'Exchange rates'!E:F,2,),(VLOOKUP(A524,'Exchange rates'!A:B,2,TRUE)))</f>
        <v>3.1909999999999998</v>
      </c>
      <c r="G524" s="136">
        <f t="shared" si="34"/>
        <v>0</v>
      </c>
      <c r="H524" s="138">
        <f t="shared" si="35"/>
        <v>0</v>
      </c>
      <c r="K524" s="52" t="e">
        <f t="shared" si="36"/>
        <v>#DIV/0!</v>
      </c>
      <c r="L524" s="52" t="e">
        <f t="shared" si="37"/>
        <v>#DIV/0!</v>
      </c>
    </row>
    <row r="525" spans="4:12" x14ac:dyDescent="0.25">
      <c r="D525" s="106"/>
      <c r="F525" s="197">
        <f>IF(ISBLANK(A525),VLOOKUP($C$1,'Exchange rates'!E:F,2,),(VLOOKUP(A525,'Exchange rates'!A:B,2,TRUE)))</f>
        <v>3.1909999999999998</v>
      </c>
      <c r="G525" s="136">
        <f t="shared" si="34"/>
        <v>0</v>
      </c>
      <c r="H525" s="138">
        <f t="shared" si="35"/>
        <v>0</v>
      </c>
      <c r="K525" s="52" t="e">
        <f t="shared" si="36"/>
        <v>#DIV/0!</v>
      </c>
      <c r="L525" s="52" t="e">
        <f t="shared" si="37"/>
        <v>#DIV/0!</v>
      </c>
    </row>
    <row r="526" spans="4:12" x14ac:dyDescent="0.25">
      <c r="D526" s="106"/>
      <c r="F526" s="197">
        <f>IF(ISBLANK(A526),VLOOKUP($C$1,'Exchange rates'!E:F,2,),(VLOOKUP(A526,'Exchange rates'!A:B,2,TRUE)))</f>
        <v>3.1909999999999998</v>
      </c>
      <c r="G526" s="136">
        <f t="shared" si="34"/>
        <v>0</v>
      </c>
      <c r="H526" s="138">
        <f t="shared" si="35"/>
        <v>0</v>
      </c>
      <c r="K526" s="52" t="e">
        <f t="shared" si="36"/>
        <v>#DIV/0!</v>
      </c>
      <c r="L526" s="52" t="e">
        <f t="shared" si="37"/>
        <v>#DIV/0!</v>
      </c>
    </row>
    <row r="527" spans="4:12" x14ac:dyDescent="0.25">
      <c r="D527" s="106"/>
      <c r="F527" s="197">
        <f>IF(ISBLANK(A527),VLOOKUP($C$1,'Exchange rates'!E:F,2,),(VLOOKUP(A527,'Exchange rates'!A:B,2,TRUE)))</f>
        <v>3.1909999999999998</v>
      </c>
      <c r="G527" s="136">
        <f t="shared" si="34"/>
        <v>0</v>
      </c>
      <c r="H527" s="138">
        <f t="shared" si="35"/>
        <v>0</v>
      </c>
      <c r="K527" s="52" t="e">
        <f t="shared" si="36"/>
        <v>#DIV/0!</v>
      </c>
      <c r="L527" s="52" t="e">
        <f t="shared" si="37"/>
        <v>#DIV/0!</v>
      </c>
    </row>
    <row r="528" spans="4:12" x14ac:dyDescent="0.25">
      <c r="D528" s="106"/>
      <c r="F528" s="197">
        <f>IF(ISBLANK(A528),VLOOKUP($C$1,'Exchange rates'!E:F,2,),(VLOOKUP(A528,'Exchange rates'!A:B,2,TRUE)))</f>
        <v>3.1909999999999998</v>
      </c>
      <c r="G528" s="136">
        <f t="shared" si="34"/>
        <v>0</v>
      </c>
      <c r="H528" s="138">
        <f t="shared" si="35"/>
        <v>0</v>
      </c>
      <c r="K528" s="52" t="e">
        <f t="shared" si="36"/>
        <v>#DIV/0!</v>
      </c>
      <c r="L528" s="52" t="e">
        <f t="shared" si="37"/>
        <v>#DIV/0!</v>
      </c>
    </row>
    <row r="529" spans="4:12" x14ac:dyDescent="0.25">
      <c r="D529" s="106"/>
      <c r="F529" s="197">
        <f>IF(ISBLANK(A529),VLOOKUP($C$1,'Exchange rates'!E:F,2,),(VLOOKUP(A529,'Exchange rates'!A:B,2,TRUE)))</f>
        <v>3.1909999999999998</v>
      </c>
      <c r="G529" s="136">
        <f t="shared" si="34"/>
        <v>0</v>
      </c>
      <c r="H529" s="138">
        <f t="shared" si="35"/>
        <v>0</v>
      </c>
      <c r="K529" s="52" t="e">
        <f t="shared" si="36"/>
        <v>#DIV/0!</v>
      </c>
      <c r="L529" s="52" t="e">
        <f t="shared" si="37"/>
        <v>#DIV/0!</v>
      </c>
    </row>
    <row r="530" spans="4:12" x14ac:dyDescent="0.25">
      <c r="D530" s="106"/>
      <c r="F530" s="197">
        <f>IF(ISBLANK(A530),VLOOKUP($C$1,'Exchange rates'!E:F,2,),(VLOOKUP(A530,'Exchange rates'!A:B,2,TRUE)))</f>
        <v>3.1909999999999998</v>
      </c>
      <c r="G530" s="136">
        <f t="shared" si="34"/>
        <v>0</v>
      </c>
      <c r="H530" s="138">
        <f t="shared" si="35"/>
        <v>0</v>
      </c>
      <c r="K530" s="52" t="e">
        <f t="shared" si="36"/>
        <v>#DIV/0!</v>
      </c>
      <c r="L530" s="52" t="e">
        <f t="shared" si="37"/>
        <v>#DIV/0!</v>
      </c>
    </row>
    <row r="531" spans="4:12" x14ac:dyDescent="0.25">
      <c r="D531" s="106"/>
      <c r="F531" s="197">
        <f>IF(ISBLANK(A531),VLOOKUP($C$1,'Exchange rates'!E:F,2,),(VLOOKUP(A531,'Exchange rates'!A:B,2,TRUE)))</f>
        <v>3.1909999999999998</v>
      </c>
      <c r="G531" s="136">
        <f t="shared" si="34"/>
        <v>0</v>
      </c>
      <c r="H531" s="138">
        <f t="shared" si="35"/>
        <v>0</v>
      </c>
      <c r="K531" s="52" t="e">
        <f t="shared" si="36"/>
        <v>#DIV/0!</v>
      </c>
      <c r="L531" s="52" t="e">
        <f t="shared" si="37"/>
        <v>#DIV/0!</v>
      </c>
    </row>
    <row r="532" spans="4:12" x14ac:dyDescent="0.25">
      <c r="D532" s="106"/>
      <c r="F532" s="197">
        <f>IF(ISBLANK(A532),VLOOKUP($C$1,'Exchange rates'!E:F,2,),(VLOOKUP(A532,'Exchange rates'!A:B,2,TRUE)))</f>
        <v>3.1909999999999998</v>
      </c>
      <c r="G532" s="136">
        <f t="shared" si="34"/>
        <v>0</v>
      </c>
      <c r="H532" s="138">
        <f t="shared" si="35"/>
        <v>0</v>
      </c>
      <c r="K532" s="52" t="e">
        <f t="shared" si="36"/>
        <v>#DIV/0!</v>
      </c>
      <c r="L532" s="52" t="e">
        <f t="shared" si="37"/>
        <v>#DIV/0!</v>
      </c>
    </row>
    <row r="533" spans="4:12" x14ac:dyDescent="0.25">
      <c r="D533" s="106"/>
      <c r="F533" s="197">
        <f>IF(ISBLANK(A533),VLOOKUP($C$1,'Exchange rates'!E:F,2,),(VLOOKUP(A533,'Exchange rates'!A:B,2,TRUE)))</f>
        <v>3.1909999999999998</v>
      </c>
      <c r="G533" s="136">
        <f t="shared" si="34"/>
        <v>0</v>
      </c>
      <c r="H533" s="138">
        <f t="shared" si="35"/>
        <v>0</v>
      </c>
      <c r="K533" s="52" t="e">
        <f t="shared" si="36"/>
        <v>#DIV/0!</v>
      </c>
      <c r="L533" s="52" t="e">
        <f t="shared" si="37"/>
        <v>#DIV/0!</v>
      </c>
    </row>
    <row r="534" spans="4:12" x14ac:dyDescent="0.25">
      <c r="D534" s="106"/>
      <c r="F534" s="197">
        <f>IF(ISBLANK(A534),VLOOKUP($C$1,'Exchange rates'!E:F,2,),(VLOOKUP(A534,'Exchange rates'!A:B,2,TRUE)))</f>
        <v>3.1909999999999998</v>
      </c>
      <c r="G534" s="136">
        <f t="shared" si="34"/>
        <v>0</v>
      </c>
      <c r="H534" s="138">
        <f t="shared" si="35"/>
        <v>0</v>
      </c>
      <c r="K534" s="52" t="e">
        <f t="shared" si="36"/>
        <v>#DIV/0!</v>
      </c>
      <c r="L534" s="52" t="e">
        <f t="shared" si="37"/>
        <v>#DIV/0!</v>
      </c>
    </row>
    <row r="535" spans="4:12" x14ac:dyDescent="0.25">
      <c r="D535" s="106"/>
      <c r="F535" s="197">
        <f>IF(ISBLANK(A535),VLOOKUP($C$1,'Exchange rates'!E:F,2,),(VLOOKUP(A535,'Exchange rates'!A:B,2,TRUE)))</f>
        <v>3.1909999999999998</v>
      </c>
      <c r="G535" s="136">
        <f t="shared" si="34"/>
        <v>0</v>
      </c>
      <c r="H535" s="138">
        <f t="shared" si="35"/>
        <v>0</v>
      </c>
      <c r="K535" s="52" t="e">
        <f t="shared" si="36"/>
        <v>#DIV/0!</v>
      </c>
      <c r="L535" s="52" t="e">
        <f t="shared" si="37"/>
        <v>#DIV/0!</v>
      </c>
    </row>
    <row r="536" spans="4:12" x14ac:dyDescent="0.25">
      <c r="D536" s="106"/>
      <c r="F536" s="197">
        <f>IF(ISBLANK(A536),VLOOKUP($C$1,'Exchange rates'!E:F,2,),(VLOOKUP(A536,'Exchange rates'!A:B,2,TRUE)))</f>
        <v>3.1909999999999998</v>
      </c>
      <c r="G536" s="136">
        <f t="shared" si="34"/>
        <v>0</v>
      </c>
      <c r="H536" s="138">
        <f t="shared" si="35"/>
        <v>0</v>
      </c>
      <c r="K536" s="52" t="e">
        <f t="shared" si="36"/>
        <v>#DIV/0!</v>
      </c>
      <c r="L536" s="52" t="e">
        <f t="shared" si="37"/>
        <v>#DIV/0!</v>
      </c>
    </row>
    <row r="537" spans="4:12" x14ac:dyDescent="0.25">
      <c r="D537" s="106"/>
      <c r="F537" s="197">
        <f>IF(ISBLANK(A537),VLOOKUP($C$1,'Exchange rates'!E:F,2,),(VLOOKUP(A537,'Exchange rates'!A:B,2,TRUE)))</f>
        <v>3.1909999999999998</v>
      </c>
      <c r="G537" s="136">
        <f t="shared" si="34"/>
        <v>0</v>
      </c>
      <c r="H537" s="138">
        <f t="shared" si="35"/>
        <v>0</v>
      </c>
      <c r="K537" s="52" t="e">
        <f t="shared" si="36"/>
        <v>#DIV/0!</v>
      </c>
      <c r="L537" s="52" t="e">
        <f t="shared" si="37"/>
        <v>#DIV/0!</v>
      </c>
    </row>
    <row r="538" spans="4:12" x14ac:dyDescent="0.25">
      <c r="D538" s="106"/>
      <c r="F538" s="197">
        <f>IF(ISBLANK(A538),VLOOKUP($C$1,'Exchange rates'!E:F,2,),(VLOOKUP(A538,'Exchange rates'!A:B,2,TRUE)))</f>
        <v>3.1909999999999998</v>
      </c>
      <c r="G538" s="136">
        <f t="shared" si="34"/>
        <v>0</v>
      </c>
      <c r="H538" s="138">
        <f t="shared" si="35"/>
        <v>0</v>
      </c>
      <c r="K538" s="52" t="e">
        <f t="shared" si="36"/>
        <v>#DIV/0!</v>
      </c>
      <c r="L538" s="52" t="e">
        <f t="shared" si="37"/>
        <v>#DIV/0!</v>
      </c>
    </row>
    <row r="539" spans="4:12" x14ac:dyDescent="0.25">
      <c r="D539" s="106"/>
      <c r="F539" s="197">
        <f>IF(ISBLANK(A539),VLOOKUP($C$1,'Exchange rates'!E:F,2,),(VLOOKUP(A539,'Exchange rates'!A:B,2,TRUE)))</f>
        <v>3.1909999999999998</v>
      </c>
      <c r="G539" s="136">
        <f t="shared" si="34"/>
        <v>0</v>
      </c>
      <c r="H539" s="138">
        <f t="shared" si="35"/>
        <v>0</v>
      </c>
      <c r="K539" s="52" t="e">
        <f t="shared" si="36"/>
        <v>#DIV/0!</v>
      </c>
      <c r="L539" s="52" t="e">
        <f t="shared" si="37"/>
        <v>#DIV/0!</v>
      </c>
    </row>
    <row r="540" spans="4:12" x14ac:dyDescent="0.25">
      <c r="D540" s="106"/>
      <c r="F540" s="197">
        <f>IF(ISBLANK(A540),VLOOKUP($C$1,'Exchange rates'!E:F,2,),(VLOOKUP(A540,'Exchange rates'!A:B,2,TRUE)))</f>
        <v>3.1909999999999998</v>
      </c>
      <c r="G540" s="136">
        <f t="shared" si="34"/>
        <v>0</v>
      </c>
      <c r="H540" s="138">
        <f t="shared" si="35"/>
        <v>0</v>
      </c>
      <c r="K540" s="52" t="e">
        <f t="shared" si="36"/>
        <v>#DIV/0!</v>
      </c>
      <c r="L540" s="52" t="e">
        <f t="shared" si="37"/>
        <v>#DIV/0!</v>
      </c>
    </row>
    <row r="541" spans="4:12" x14ac:dyDescent="0.25">
      <c r="D541" s="106"/>
      <c r="F541" s="197">
        <f>IF(ISBLANK(A541),VLOOKUP($C$1,'Exchange rates'!E:F,2,),(VLOOKUP(A541,'Exchange rates'!A:B,2,TRUE)))</f>
        <v>3.1909999999999998</v>
      </c>
      <c r="G541" s="136">
        <f t="shared" si="34"/>
        <v>0</v>
      </c>
      <c r="H541" s="138">
        <f t="shared" si="35"/>
        <v>0</v>
      </c>
      <c r="K541" s="52" t="e">
        <f t="shared" si="36"/>
        <v>#DIV/0!</v>
      </c>
      <c r="L541" s="52" t="e">
        <f t="shared" si="37"/>
        <v>#DIV/0!</v>
      </c>
    </row>
    <row r="542" spans="4:12" x14ac:dyDescent="0.25">
      <c r="D542" s="106"/>
      <c r="F542" s="197">
        <f>IF(ISBLANK(A542),VLOOKUP($C$1,'Exchange rates'!E:F,2,),(VLOOKUP(A542,'Exchange rates'!A:B,2,TRUE)))</f>
        <v>3.1909999999999998</v>
      </c>
      <c r="G542" s="136">
        <f t="shared" si="34"/>
        <v>0</v>
      </c>
      <c r="H542" s="138">
        <f t="shared" si="35"/>
        <v>0</v>
      </c>
      <c r="K542" s="52" t="e">
        <f t="shared" si="36"/>
        <v>#DIV/0!</v>
      </c>
      <c r="L542" s="52" t="e">
        <f t="shared" si="37"/>
        <v>#DIV/0!</v>
      </c>
    </row>
    <row r="543" spans="4:12" x14ac:dyDescent="0.25">
      <c r="D543" s="106"/>
      <c r="F543" s="197">
        <f>IF(ISBLANK(A543),VLOOKUP($C$1,'Exchange rates'!E:F,2,),(VLOOKUP(A543,'Exchange rates'!A:B,2,TRUE)))</f>
        <v>3.1909999999999998</v>
      </c>
      <c r="G543" s="136">
        <f t="shared" si="34"/>
        <v>0</v>
      </c>
      <c r="H543" s="138">
        <f t="shared" si="35"/>
        <v>0</v>
      </c>
      <c r="K543" s="52" t="e">
        <f t="shared" si="36"/>
        <v>#DIV/0!</v>
      </c>
      <c r="L543" s="52" t="e">
        <f t="shared" si="37"/>
        <v>#DIV/0!</v>
      </c>
    </row>
    <row r="544" spans="4:12" x14ac:dyDescent="0.25">
      <c r="D544" s="106"/>
      <c r="F544" s="197">
        <f>IF(ISBLANK(A544),VLOOKUP($C$1,'Exchange rates'!E:F,2,),(VLOOKUP(A544,'Exchange rates'!A:B,2,TRUE)))</f>
        <v>3.1909999999999998</v>
      </c>
      <c r="G544" s="136">
        <f t="shared" si="34"/>
        <v>0</v>
      </c>
      <c r="H544" s="138">
        <f t="shared" si="35"/>
        <v>0</v>
      </c>
      <c r="K544" s="52" t="e">
        <f t="shared" si="36"/>
        <v>#DIV/0!</v>
      </c>
      <c r="L544" s="52" t="e">
        <f t="shared" si="37"/>
        <v>#DIV/0!</v>
      </c>
    </row>
    <row r="545" spans="4:12" x14ac:dyDescent="0.25">
      <c r="D545" s="106"/>
      <c r="F545" s="197">
        <f>IF(ISBLANK(A545),VLOOKUP($C$1,'Exchange rates'!E:F,2,),(VLOOKUP(A545,'Exchange rates'!A:B,2,TRUE)))</f>
        <v>3.1909999999999998</v>
      </c>
      <c r="G545" s="136">
        <f t="shared" si="34"/>
        <v>0</v>
      </c>
      <c r="H545" s="138">
        <f t="shared" si="35"/>
        <v>0</v>
      </c>
      <c r="K545" s="52" t="e">
        <f t="shared" si="36"/>
        <v>#DIV/0!</v>
      </c>
      <c r="L545" s="52" t="e">
        <f t="shared" si="37"/>
        <v>#DIV/0!</v>
      </c>
    </row>
    <row r="546" spans="4:12" x14ac:dyDescent="0.25">
      <c r="D546" s="106"/>
      <c r="F546" s="197">
        <f>IF(ISBLANK(A546),VLOOKUP($C$1,'Exchange rates'!E:F,2,),(VLOOKUP(A546,'Exchange rates'!A:B,2,TRUE)))</f>
        <v>3.1909999999999998</v>
      </c>
      <c r="G546" s="136">
        <f t="shared" si="34"/>
        <v>0</v>
      </c>
      <c r="H546" s="138">
        <f t="shared" si="35"/>
        <v>0</v>
      </c>
      <c r="K546" s="52" t="e">
        <f t="shared" si="36"/>
        <v>#DIV/0!</v>
      </c>
      <c r="L546" s="52" t="e">
        <f t="shared" si="37"/>
        <v>#DIV/0!</v>
      </c>
    </row>
    <row r="547" spans="4:12" x14ac:dyDescent="0.25">
      <c r="D547" s="106"/>
      <c r="F547" s="197">
        <f>IF(ISBLANK(A547),VLOOKUP($C$1,'Exchange rates'!E:F,2,),(VLOOKUP(A547,'Exchange rates'!A:B,2,TRUE)))</f>
        <v>3.1909999999999998</v>
      </c>
      <c r="G547" s="136">
        <f t="shared" si="34"/>
        <v>0</v>
      </c>
      <c r="H547" s="138">
        <f t="shared" si="35"/>
        <v>0</v>
      </c>
      <c r="K547" s="52" t="e">
        <f t="shared" si="36"/>
        <v>#DIV/0!</v>
      </c>
      <c r="L547" s="52" t="e">
        <f t="shared" si="37"/>
        <v>#DIV/0!</v>
      </c>
    </row>
    <row r="548" spans="4:12" x14ac:dyDescent="0.25">
      <c r="D548" s="106"/>
      <c r="F548" s="197">
        <f>IF(ISBLANK(A548),VLOOKUP($C$1,'Exchange rates'!E:F,2,),(VLOOKUP(A548,'Exchange rates'!A:B,2,TRUE)))</f>
        <v>3.1909999999999998</v>
      </c>
      <c r="G548" s="136">
        <f t="shared" si="34"/>
        <v>0</v>
      </c>
      <c r="H548" s="138">
        <f t="shared" si="35"/>
        <v>0</v>
      </c>
      <c r="K548" s="52" t="e">
        <f t="shared" si="36"/>
        <v>#DIV/0!</v>
      </c>
      <c r="L548" s="52" t="e">
        <f t="shared" si="37"/>
        <v>#DIV/0!</v>
      </c>
    </row>
    <row r="549" spans="4:12" x14ac:dyDescent="0.25">
      <c r="D549" s="106"/>
      <c r="F549" s="197">
        <f>IF(ISBLANK(A549),VLOOKUP($C$1,'Exchange rates'!E:F,2,),(VLOOKUP(A549,'Exchange rates'!A:B,2,TRUE)))</f>
        <v>3.1909999999999998</v>
      </c>
      <c r="G549" s="136">
        <f t="shared" si="34"/>
        <v>0</v>
      </c>
      <c r="H549" s="138">
        <f t="shared" si="35"/>
        <v>0</v>
      </c>
      <c r="K549" s="52" t="e">
        <f t="shared" si="36"/>
        <v>#DIV/0!</v>
      </c>
      <c r="L549" s="52" t="e">
        <f t="shared" si="37"/>
        <v>#DIV/0!</v>
      </c>
    </row>
    <row r="550" spans="4:12" x14ac:dyDescent="0.25">
      <c r="D550" s="106"/>
      <c r="F550" s="197">
        <f>IF(ISBLANK(A550),VLOOKUP($C$1,'Exchange rates'!E:F,2,),(VLOOKUP(A550,'Exchange rates'!A:B,2,TRUE)))</f>
        <v>3.1909999999999998</v>
      </c>
      <c r="G550" s="136">
        <f t="shared" si="34"/>
        <v>0</v>
      </c>
      <c r="H550" s="138">
        <f t="shared" si="35"/>
        <v>0</v>
      </c>
      <c r="K550" s="52" t="e">
        <f t="shared" si="36"/>
        <v>#DIV/0!</v>
      </c>
      <c r="L550" s="52" t="e">
        <f t="shared" si="37"/>
        <v>#DIV/0!</v>
      </c>
    </row>
    <row r="551" spans="4:12" x14ac:dyDescent="0.25">
      <c r="D551" s="106"/>
      <c r="F551" s="197">
        <f>IF(ISBLANK(A551),VLOOKUP($C$1,'Exchange rates'!E:F,2,),(VLOOKUP(A551,'Exchange rates'!A:B,2,TRUE)))</f>
        <v>3.1909999999999998</v>
      </c>
      <c r="G551" s="136">
        <f t="shared" si="34"/>
        <v>0</v>
      </c>
      <c r="H551" s="138">
        <f t="shared" si="35"/>
        <v>0</v>
      </c>
      <c r="K551" s="52" t="e">
        <f t="shared" si="36"/>
        <v>#DIV/0!</v>
      </c>
      <c r="L551" s="52" t="e">
        <f t="shared" si="37"/>
        <v>#DIV/0!</v>
      </c>
    </row>
    <row r="552" spans="4:12" x14ac:dyDescent="0.25">
      <c r="D552" s="106"/>
      <c r="F552" s="197">
        <f>IF(ISBLANK(A552),VLOOKUP($C$1,'Exchange rates'!E:F,2,),(VLOOKUP(A552,'Exchange rates'!A:B,2,TRUE)))</f>
        <v>3.1909999999999998</v>
      </c>
      <c r="G552" s="136">
        <f t="shared" si="34"/>
        <v>0</v>
      </c>
      <c r="H552" s="138">
        <f t="shared" si="35"/>
        <v>0</v>
      </c>
      <c r="K552" s="52" t="e">
        <f t="shared" si="36"/>
        <v>#DIV/0!</v>
      </c>
      <c r="L552" s="52" t="e">
        <f t="shared" si="37"/>
        <v>#DIV/0!</v>
      </c>
    </row>
    <row r="553" spans="4:12" x14ac:dyDescent="0.25">
      <c r="D553" s="106"/>
      <c r="F553" s="197">
        <f>IF(ISBLANK(A553),VLOOKUP($C$1,'Exchange rates'!E:F,2,),(VLOOKUP(A553,'Exchange rates'!A:B,2,TRUE)))</f>
        <v>3.1909999999999998</v>
      </c>
      <c r="G553" s="136">
        <f t="shared" si="34"/>
        <v>0</v>
      </c>
      <c r="H553" s="138">
        <f t="shared" si="35"/>
        <v>0</v>
      </c>
      <c r="K553" s="52" t="e">
        <f t="shared" si="36"/>
        <v>#DIV/0!</v>
      </c>
      <c r="L553" s="52" t="e">
        <f t="shared" si="37"/>
        <v>#DIV/0!</v>
      </c>
    </row>
    <row r="554" spans="4:12" x14ac:dyDescent="0.25">
      <c r="D554" s="106"/>
      <c r="F554" s="197">
        <f>IF(ISBLANK(A554),VLOOKUP($C$1,'Exchange rates'!E:F,2,),(VLOOKUP(A554,'Exchange rates'!A:B,2,TRUE)))</f>
        <v>3.1909999999999998</v>
      </c>
      <c r="G554" s="136">
        <f t="shared" si="34"/>
        <v>0</v>
      </c>
      <c r="H554" s="138">
        <f t="shared" si="35"/>
        <v>0</v>
      </c>
      <c r="K554" s="52" t="e">
        <f t="shared" si="36"/>
        <v>#DIV/0!</v>
      </c>
      <c r="L554" s="52" t="e">
        <f t="shared" si="37"/>
        <v>#DIV/0!</v>
      </c>
    </row>
    <row r="555" spans="4:12" x14ac:dyDescent="0.25">
      <c r="D555" s="106"/>
      <c r="F555" s="197">
        <f>IF(ISBLANK(A555),VLOOKUP($C$1,'Exchange rates'!E:F,2,),(VLOOKUP(A555,'Exchange rates'!A:B,2,TRUE)))</f>
        <v>3.1909999999999998</v>
      </c>
      <c r="G555" s="136">
        <f t="shared" si="34"/>
        <v>0</v>
      </c>
      <c r="H555" s="138">
        <f t="shared" si="35"/>
        <v>0</v>
      </c>
      <c r="K555" s="52" t="e">
        <f t="shared" si="36"/>
        <v>#DIV/0!</v>
      </c>
      <c r="L555" s="52" t="e">
        <f t="shared" si="37"/>
        <v>#DIV/0!</v>
      </c>
    </row>
    <row r="556" spans="4:12" x14ac:dyDescent="0.25">
      <c r="D556" s="106"/>
      <c r="F556" s="197">
        <f>IF(ISBLANK(A556),VLOOKUP($C$1,'Exchange rates'!E:F,2,),(VLOOKUP(A556,'Exchange rates'!A:B,2,TRUE)))</f>
        <v>3.1909999999999998</v>
      </c>
      <c r="G556" s="136">
        <f t="shared" si="34"/>
        <v>0</v>
      </c>
      <c r="H556" s="138">
        <f t="shared" si="35"/>
        <v>0</v>
      </c>
      <c r="K556" s="52" t="e">
        <f t="shared" si="36"/>
        <v>#DIV/0!</v>
      </c>
      <c r="L556" s="52" t="e">
        <f t="shared" si="37"/>
        <v>#DIV/0!</v>
      </c>
    </row>
    <row r="557" spans="4:12" x14ac:dyDescent="0.25">
      <c r="D557" s="106"/>
      <c r="F557" s="197">
        <f>IF(ISBLANK(A557),VLOOKUP($C$1,'Exchange rates'!E:F,2,),(VLOOKUP(A557,'Exchange rates'!A:B,2,TRUE)))</f>
        <v>3.1909999999999998</v>
      </c>
      <c r="G557" s="136">
        <f t="shared" si="34"/>
        <v>0</v>
      </c>
      <c r="H557" s="138">
        <f t="shared" si="35"/>
        <v>0</v>
      </c>
      <c r="K557" s="52" t="e">
        <f t="shared" si="36"/>
        <v>#DIV/0!</v>
      </c>
      <c r="L557" s="52" t="e">
        <f t="shared" si="37"/>
        <v>#DIV/0!</v>
      </c>
    </row>
    <row r="558" spans="4:12" x14ac:dyDescent="0.25">
      <c r="D558" s="106"/>
      <c r="F558" s="197">
        <f>IF(ISBLANK(A558),VLOOKUP($C$1,'Exchange rates'!E:F,2,),(VLOOKUP(A558,'Exchange rates'!A:B,2,TRUE)))</f>
        <v>3.1909999999999998</v>
      </c>
      <c r="G558" s="136">
        <f t="shared" si="34"/>
        <v>0</v>
      </c>
      <c r="H558" s="138">
        <f t="shared" si="35"/>
        <v>0</v>
      </c>
      <c r="K558" s="52" t="e">
        <f t="shared" si="36"/>
        <v>#DIV/0!</v>
      </c>
      <c r="L558" s="52" t="e">
        <f t="shared" si="37"/>
        <v>#DIV/0!</v>
      </c>
    </row>
    <row r="559" spans="4:12" x14ac:dyDescent="0.25">
      <c r="D559" s="106"/>
      <c r="F559" s="197">
        <f>IF(ISBLANK(A559),VLOOKUP($C$1,'Exchange rates'!E:F,2,),(VLOOKUP(A559,'Exchange rates'!A:B,2,TRUE)))</f>
        <v>3.1909999999999998</v>
      </c>
      <c r="G559" s="136">
        <f t="shared" si="34"/>
        <v>0</v>
      </c>
      <c r="H559" s="138">
        <f t="shared" si="35"/>
        <v>0</v>
      </c>
      <c r="K559" s="52" t="e">
        <f t="shared" si="36"/>
        <v>#DIV/0!</v>
      </c>
      <c r="L559" s="52" t="e">
        <f t="shared" si="37"/>
        <v>#DIV/0!</v>
      </c>
    </row>
    <row r="560" spans="4:12" x14ac:dyDescent="0.25">
      <c r="D560" s="106"/>
      <c r="F560" s="197">
        <f>IF(ISBLANK(A560),VLOOKUP($C$1,'Exchange rates'!E:F,2,),(VLOOKUP(A560,'Exchange rates'!A:B,2,TRUE)))</f>
        <v>3.1909999999999998</v>
      </c>
      <c r="G560" s="136">
        <f t="shared" si="34"/>
        <v>0</v>
      </c>
      <c r="H560" s="138">
        <f t="shared" si="35"/>
        <v>0</v>
      </c>
      <c r="K560" s="52" t="e">
        <f t="shared" si="36"/>
        <v>#DIV/0!</v>
      </c>
      <c r="L560" s="52" t="e">
        <f t="shared" si="37"/>
        <v>#DIV/0!</v>
      </c>
    </row>
    <row r="561" spans="4:12" x14ac:dyDescent="0.25">
      <c r="D561" s="106"/>
      <c r="F561" s="197">
        <f>IF(ISBLANK(A561),VLOOKUP($C$1,'Exchange rates'!E:F,2,),(VLOOKUP(A561,'Exchange rates'!A:B,2,TRUE)))</f>
        <v>3.1909999999999998</v>
      </c>
      <c r="G561" s="136">
        <f t="shared" si="34"/>
        <v>0</v>
      </c>
      <c r="H561" s="138">
        <f t="shared" si="35"/>
        <v>0</v>
      </c>
      <c r="K561" s="52" t="e">
        <f t="shared" si="36"/>
        <v>#DIV/0!</v>
      </c>
      <c r="L561" s="52" t="e">
        <f t="shared" si="37"/>
        <v>#DIV/0!</v>
      </c>
    </row>
    <row r="562" spans="4:12" x14ac:dyDescent="0.25">
      <c r="D562" s="106"/>
      <c r="F562" s="197">
        <f>IF(ISBLANK(A562),VLOOKUP($C$1,'Exchange rates'!E:F,2,),(VLOOKUP(A562,'Exchange rates'!A:B,2,TRUE)))</f>
        <v>3.1909999999999998</v>
      </c>
      <c r="G562" s="136">
        <f t="shared" si="34"/>
        <v>0</v>
      </c>
      <c r="H562" s="138">
        <f t="shared" si="35"/>
        <v>0</v>
      </c>
      <c r="K562" s="52" t="e">
        <f t="shared" si="36"/>
        <v>#DIV/0!</v>
      </c>
      <c r="L562" s="52" t="e">
        <f t="shared" si="37"/>
        <v>#DIV/0!</v>
      </c>
    </row>
    <row r="563" spans="4:12" x14ac:dyDescent="0.25">
      <c r="D563" s="106"/>
      <c r="F563" s="197">
        <f>IF(ISBLANK(A563),VLOOKUP($C$1,'Exchange rates'!E:F,2,),(VLOOKUP(A563,'Exchange rates'!A:B,2,TRUE)))</f>
        <v>3.1909999999999998</v>
      </c>
      <c r="G563" s="136">
        <f t="shared" si="34"/>
        <v>0</v>
      </c>
      <c r="H563" s="138">
        <f t="shared" si="35"/>
        <v>0</v>
      </c>
      <c r="K563" s="52" t="e">
        <f t="shared" si="36"/>
        <v>#DIV/0!</v>
      </c>
      <c r="L563" s="52" t="e">
        <f t="shared" si="37"/>
        <v>#DIV/0!</v>
      </c>
    </row>
    <row r="564" spans="4:12" x14ac:dyDescent="0.25">
      <c r="D564" s="106"/>
      <c r="F564" s="197">
        <f>IF(ISBLANK(A564),VLOOKUP($C$1,'Exchange rates'!E:F,2,),(VLOOKUP(A564,'Exchange rates'!A:B,2,TRUE)))</f>
        <v>3.1909999999999998</v>
      </c>
      <c r="G564" s="136">
        <f t="shared" si="34"/>
        <v>0</v>
      </c>
      <c r="H564" s="138">
        <f t="shared" si="35"/>
        <v>0</v>
      </c>
      <c r="K564" s="52" t="e">
        <f t="shared" si="36"/>
        <v>#DIV/0!</v>
      </c>
      <c r="L564" s="52" t="e">
        <f t="shared" si="37"/>
        <v>#DIV/0!</v>
      </c>
    </row>
    <row r="565" spans="4:12" x14ac:dyDescent="0.25">
      <c r="D565" s="106"/>
      <c r="F565" s="197">
        <f>IF(ISBLANK(A565),VLOOKUP($C$1,'Exchange rates'!E:F,2,),(VLOOKUP(A565,'Exchange rates'!A:B,2,TRUE)))</f>
        <v>3.1909999999999998</v>
      </c>
      <c r="G565" s="136">
        <f t="shared" si="34"/>
        <v>0</v>
      </c>
      <c r="H565" s="138">
        <f t="shared" si="35"/>
        <v>0</v>
      </c>
      <c r="K565" s="52" t="e">
        <f t="shared" si="36"/>
        <v>#DIV/0!</v>
      </c>
      <c r="L565" s="52" t="e">
        <f t="shared" si="37"/>
        <v>#DIV/0!</v>
      </c>
    </row>
    <row r="566" spans="4:12" x14ac:dyDescent="0.25">
      <c r="D566" s="106"/>
      <c r="F566" s="197">
        <f>IF(ISBLANK(A566),VLOOKUP($C$1,'Exchange rates'!E:F,2,),(VLOOKUP(A566,'Exchange rates'!A:B,2,TRUE)))</f>
        <v>3.1909999999999998</v>
      </c>
      <c r="G566" s="136">
        <f t="shared" si="34"/>
        <v>0</v>
      </c>
      <c r="H566" s="138">
        <f t="shared" si="35"/>
        <v>0</v>
      </c>
      <c r="K566" s="52" t="e">
        <f t="shared" si="36"/>
        <v>#DIV/0!</v>
      </c>
      <c r="L566" s="52" t="e">
        <f t="shared" si="37"/>
        <v>#DIV/0!</v>
      </c>
    </row>
    <row r="567" spans="4:12" x14ac:dyDescent="0.25">
      <c r="D567" s="106"/>
      <c r="F567" s="197">
        <f>IF(ISBLANK(A567),VLOOKUP($C$1,'Exchange rates'!E:F,2,),(VLOOKUP(A567,'Exchange rates'!A:B,2,TRUE)))</f>
        <v>3.1909999999999998</v>
      </c>
      <c r="G567" s="136">
        <f t="shared" si="34"/>
        <v>0</v>
      </c>
      <c r="H567" s="138">
        <f t="shared" si="35"/>
        <v>0</v>
      </c>
      <c r="K567" s="52" t="e">
        <f t="shared" si="36"/>
        <v>#DIV/0!</v>
      </c>
      <c r="L567" s="52" t="e">
        <f t="shared" si="37"/>
        <v>#DIV/0!</v>
      </c>
    </row>
    <row r="568" spans="4:12" x14ac:dyDescent="0.25">
      <c r="D568" s="106"/>
      <c r="F568" s="197">
        <f>IF(ISBLANK(A568),VLOOKUP($C$1,'Exchange rates'!E:F,2,),(VLOOKUP(A568,'Exchange rates'!A:B,2,TRUE)))</f>
        <v>3.1909999999999998</v>
      </c>
      <c r="G568" s="136">
        <f t="shared" si="34"/>
        <v>0</v>
      </c>
      <c r="H568" s="138">
        <f t="shared" si="35"/>
        <v>0</v>
      </c>
      <c r="K568" s="52" t="e">
        <f t="shared" si="36"/>
        <v>#DIV/0!</v>
      </c>
      <c r="L568" s="52" t="e">
        <f t="shared" si="37"/>
        <v>#DIV/0!</v>
      </c>
    </row>
    <row r="569" spans="4:12" x14ac:dyDescent="0.25">
      <c r="D569" s="106"/>
      <c r="F569" s="197">
        <f>IF(ISBLANK(A569),VLOOKUP($C$1,'Exchange rates'!E:F,2,),(VLOOKUP(A569,'Exchange rates'!A:B,2,TRUE)))</f>
        <v>3.1909999999999998</v>
      </c>
      <c r="G569" s="136">
        <f t="shared" si="34"/>
        <v>0</v>
      </c>
      <c r="H569" s="138">
        <f t="shared" si="35"/>
        <v>0</v>
      </c>
      <c r="K569" s="52" t="e">
        <f t="shared" si="36"/>
        <v>#DIV/0!</v>
      </c>
      <c r="L569" s="52" t="e">
        <f t="shared" si="37"/>
        <v>#DIV/0!</v>
      </c>
    </row>
    <row r="570" spans="4:12" x14ac:dyDescent="0.25">
      <c r="D570" s="106"/>
      <c r="F570" s="197">
        <f>IF(ISBLANK(A570),VLOOKUP($C$1,'Exchange rates'!E:F,2,),(VLOOKUP(A570,'Exchange rates'!A:B,2,TRUE)))</f>
        <v>3.1909999999999998</v>
      </c>
      <c r="G570" s="136">
        <f t="shared" si="34"/>
        <v>0</v>
      </c>
      <c r="H570" s="138">
        <f t="shared" si="35"/>
        <v>0</v>
      </c>
      <c r="K570" s="52" t="e">
        <f t="shared" si="36"/>
        <v>#DIV/0!</v>
      </c>
      <c r="L570" s="52" t="e">
        <f t="shared" si="37"/>
        <v>#DIV/0!</v>
      </c>
    </row>
    <row r="571" spans="4:12" x14ac:dyDescent="0.25">
      <c r="D571" s="106"/>
      <c r="F571" s="197">
        <f>IF(ISBLANK(A571),VLOOKUP($C$1,'Exchange rates'!E:F,2,),(VLOOKUP(A571,'Exchange rates'!A:B,2,TRUE)))</f>
        <v>3.1909999999999998</v>
      </c>
      <c r="G571" s="136">
        <f t="shared" si="34"/>
        <v>0</v>
      </c>
      <c r="H571" s="138">
        <f t="shared" si="35"/>
        <v>0</v>
      </c>
      <c r="K571" s="52" t="e">
        <f t="shared" si="36"/>
        <v>#DIV/0!</v>
      </c>
      <c r="L571" s="52" t="e">
        <f t="shared" si="37"/>
        <v>#DIV/0!</v>
      </c>
    </row>
    <row r="572" spans="4:12" x14ac:dyDescent="0.25">
      <c r="D572" s="106"/>
      <c r="F572" s="197">
        <f>IF(ISBLANK(A572),VLOOKUP($C$1,'Exchange rates'!E:F,2,),(VLOOKUP(A572,'Exchange rates'!A:B,2,TRUE)))</f>
        <v>3.1909999999999998</v>
      </c>
      <c r="G572" s="136">
        <f t="shared" si="34"/>
        <v>0</v>
      </c>
      <c r="H572" s="138">
        <f t="shared" si="35"/>
        <v>0</v>
      </c>
      <c r="K572" s="52" t="e">
        <f t="shared" si="36"/>
        <v>#DIV/0!</v>
      </c>
      <c r="L572" s="52" t="e">
        <f t="shared" si="37"/>
        <v>#DIV/0!</v>
      </c>
    </row>
    <row r="573" spans="4:12" x14ac:dyDescent="0.25">
      <c r="D573" s="106"/>
      <c r="F573" s="197">
        <f>IF(ISBLANK(A573),VLOOKUP($C$1,'Exchange rates'!E:F,2,),(VLOOKUP(A573,'Exchange rates'!A:B,2,TRUE)))</f>
        <v>3.1909999999999998</v>
      </c>
      <c r="G573" s="136">
        <f t="shared" si="34"/>
        <v>0</v>
      </c>
      <c r="H573" s="138">
        <f t="shared" si="35"/>
        <v>0</v>
      </c>
      <c r="K573" s="52" t="e">
        <f t="shared" si="36"/>
        <v>#DIV/0!</v>
      </c>
      <c r="L573" s="52" t="e">
        <f t="shared" si="37"/>
        <v>#DIV/0!</v>
      </c>
    </row>
    <row r="574" spans="4:12" x14ac:dyDescent="0.25">
      <c r="D574" s="106"/>
      <c r="F574" s="197">
        <f>IF(ISBLANK(A574),VLOOKUP($C$1,'Exchange rates'!E:F,2,),(VLOOKUP(A574,'Exchange rates'!A:B,2,TRUE)))</f>
        <v>3.1909999999999998</v>
      </c>
      <c r="G574" s="136">
        <f t="shared" si="34"/>
        <v>0</v>
      </c>
      <c r="H574" s="138">
        <f t="shared" si="35"/>
        <v>0</v>
      </c>
      <c r="K574" s="52" t="e">
        <f t="shared" si="36"/>
        <v>#DIV/0!</v>
      </c>
      <c r="L574" s="52" t="e">
        <f t="shared" si="37"/>
        <v>#DIV/0!</v>
      </c>
    </row>
    <row r="575" spans="4:12" x14ac:dyDescent="0.25">
      <c r="D575" s="106"/>
      <c r="F575" s="197">
        <f>IF(ISBLANK(A575),VLOOKUP($C$1,'Exchange rates'!E:F,2,),(VLOOKUP(A575,'Exchange rates'!A:B,2,TRUE)))</f>
        <v>3.1909999999999998</v>
      </c>
      <c r="G575" s="136">
        <f t="shared" si="34"/>
        <v>0</v>
      </c>
      <c r="H575" s="138">
        <f t="shared" si="35"/>
        <v>0</v>
      </c>
      <c r="K575" s="52" t="e">
        <f t="shared" si="36"/>
        <v>#DIV/0!</v>
      </c>
      <c r="L575" s="52" t="e">
        <f t="shared" si="37"/>
        <v>#DIV/0!</v>
      </c>
    </row>
    <row r="576" spans="4:12" x14ac:dyDescent="0.25">
      <c r="D576" s="106"/>
      <c r="F576" s="197">
        <f>IF(ISBLANK(A576),VLOOKUP($C$1,'Exchange rates'!E:F,2,),(VLOOKUP(A576,'Exchange rates'!A:B,2,TRUE)))</f>
        <v>3.1909999999999998</v>
      </c>
      <c r="G576" s="136">
        <f t="shared" si="34"/>
        <v>0</v>
      </c>
      <c r="H576" s="138">
        <f t="shared" si="35"/>
        <v>0</v>
      </c>
      <c r="K576" s="52" t="e">
        <f t="shared" si="36"/>
        <v>#DIV/0!</v>
      </c>
      <c r="L576" s="52" t="e">
        <f t="shared" si="37"/>
        <v>#DIV/0!</v>
      </c>
    </row>
    <row r="577" spans="4:12" x14ac:dyDescent="0.25">
      <c r="D577" s="106"/>
      <c r="F577" s="197">
        <f>IF(ISBLANK(A577),VLOOKUP($C$1,'Exchange rates'!E:F,2,),(VLOOKUP(A577,'Exchange rates'!A:B,2,TRUE)))</f>
        <v>3.1909999999999998</v>
      </c>
      <c r="G577" s="136">
        <f t="shared" si="34"/>
        <v>0</v>
      </c>
      <c r="H577" s="138">
        <f t="shared" si="35"/>
        <v>0</v>
      </c>
      <c r="K577" s="52" t="e">
        <f t="shared" si="36"/>
        <v>#DIV/0!</v>
      </c>
      <c r="L577" s="52" t="e">
        <f t="shared" si="37"/>
        <v>#DIV/0!</v>
      </c>
    </row>
    <row r="578" spans="4:12" x14ac:dyDescent="0.25">
      <c r="D578" s="106"/>
      <c r="F578" s="197">
        <f>IF(ISBLANK(A578),VLOOKUP($C$1,'Exchange rates'!E:F,2,),(VLOOKUP(A578,'Exchange rates'!A:B,2,TRUE)))</f>
        <v>3.1909999999999998</v>
      </c>
      <c r="G578" s="136">
        <f t="shared" si="34"/>
        <v>0</v>
      </c>
      <c r="H578" s="138">
        <f t="shared" si="35"/>
        <v>0</v>
      </c>
      <c r="K578" s="52" t="e">
        <f t="shared" si="36"/>
        <v>#DIV/0!</v>
      </c>
      <c r="L578" s="52" t="e">
        <f t="shared" si="37"/>
        <v>#DIV/0!</v>
      </c>
    </row>
    <row r="579" spans="4:12" x14ac:dyDescent="0.25">
      <c r="D579" s="106"/>
      <c r="F579" s="197">
        <f>IF(ISBLANK(A579),VLOOKUP($C$1,'Exchange rates'!E:F,2,),(VLOOKUP(A579,'Exchange rates'!A:B,2,TRUE)))</f>
        <v>3.1909999999999998</v>
      </c>
      <c r="G579" s="136">
        <f t="shared" si="34"/>
        <v>0</v>
      </c>
      <c r="H579" s="138">
        <f t="shared" si="35"/>
        <v>0</v>
      </c>
      <c r="K579" s="52" t="e">
        <f t="shared" si="36"/>
        <v>#DIV/0!</v>
      </c>
      <c r="L579" s="52" t="e">
        <f t="shared" si="37"/>
        <v>#DIV/0!</v>
      </c>
    </row>
    <row r="580" spans="4:12" x14ac:dyDescent="0.25">
      <c r="D580" s="106"/>
      <c r="F580" s="197">
        <f>IF(ISBLANK(A580),VLOOKUP($C$1,'Exchange rates'!E:F,2,),(VLOOKUP(A580,'Exchange rates'!A:B,2,TRUE)))</f>
        <v>3.1909999999999998</v>
      </c>
      <c r="G580" s="136">
        <f t="shared" si="34"/>
        <v>0</v>
      </c>
      <c r="H580" s="138">
        <f t="shared" si="35"/>
        <v>0</v>
      </c>
      <c r="K580" s="52" t="e">
        <f t="shared" si="36"/>
        <v>#DIV/0!</v>
      </c>
      <c r="L580" s="52" t="e">
        <f t="shared" si="37"/>
        <v>#DIV/0!</v>
      </c>
    </row>
    <row r="581" spans="4:12" x14ac:dyDescent="0.25">
      <c r="D581" s="106"/>
      <c r="F581" s="197">
        <f>IF(ISBLANK(A581),VLOOKUP($C$1,'Exchange rates'!E:F,2,),(VLOOKUP(A581,'Exchange rates'!A:B,2,TRUE)))</f>
        <v>3.1909999999999998</v>
      </c>
      <c r="G581" s="136">
        <f t="shared" si="34"/>
        <v>0</v>
      </c>
      <c r="H581" s="138">
        <f t="shared" si="35"/>
        <v>0</v>
      </c>
      <c r="K581" s="52" t="e">
        <f t="shared" si="36"/>
        <v>#DIV/0!</v>
      </c>
      <c r="L581" s="52" t="e">
        <f t="shared" si="37"/>
        <v>#DIV/0!</v>
      </c>
    </row>
    <row r="582" spans="4:12" x14ac:dyDescent="0.25">
      <c r="D582" s="106"/>
      <c r="F582" s="197">
        <f>IF(ISBLANK(A582),VLOOKUP($C$1,'Exchange rates'!E:F,2,),(VLOOKUP(A582,'Exchange rates'!A:B,2,TRUE)))</f>
        <v>3.1909999999999998</v>
      </c>
      <c r="G582" s="136">
        <f t="shared" si="34"/>
        <v>0</v>
      </c>
      <c r="H582" s="138">
        <f t="shared" si="35"/>
        <v>0</v>
      </c>
      <c r="K582" s="52" t="e">
        <f t="shared" si="36"/>
        <v>#DIV/0!</v>
      </c>
      <c r="L582" s="52" t="e">
        <f t="shared" si="37"/>
        <v>#DIV/0!</v>
      </c>
    </row>
    <row r="583" spans="4:12" x14ac:dyDescent="0.25">
      <c r="D583" s="106"/>
      <c r="F583" s="197">
        <f>IF(ISBLANK(A583),VLOOKUP($C$1,'Exchange rates'!E:F,2,),(VLOOKUP(A583,'Exchange rates'!A:B,2,TRUE)))</f>
        <v>3.1909999999999998</v>
      </c>
      <c r="G583" s="136">
        <f t="shared" ref="G583:G646" si="38">IF(D583="NIS",C583/F583,C583)</f>
        <v>0</v>
      </c>
      <c r="H583" s="138">
        <f t="shared" ref="H583:H646" si="39">IF(D583="USD",C583*F583,C583)</f>
        <v>0</v>
      </c>
      <c r="K583" s="52" t="e">
        <f t="shared" ref="K583:K646" si="40">H583/G583</f>
        <v>#DIV/0!</v>
      </c>
      <c r="L583" s="52" t="e">
        <f t="shared" ref="L583:L646" si="41">ROUND(K583-3.4,0)</f>
        <v>#DIV/0!</v>
      </c>
    </row>
    <row r="584" spans="4:12" x14ac:dyDescent="0.25">
      <c r="D584" s="106"/>
      <c r="F584" s="197">
        <f>IF(ISBLANK(A584),VLOOKUP($C$1,'Exchange rates'!E:F,2,),(VLOOKUP(A584,'Exchange rates'!A:B,2,TRUE)))</f>
        <v>3.1909999999999998</v>
      </c>
      <c r="G584" s="136">
        <f t="shared" si="38"/>
        <v>0</v>
      </c>
      <c r="H584" s="138">
        <f t="shared" si="39"/>
        <v>0</v>
      </c>
      <c r="K584" s="52" t="e">
        <f t="shared" si="40"/>
        <v>#DIV/0!</v>
      </c>
      <c r="L584" s="52" t="e">
        <f t="shared" si="41"/>
        <v>#DIV/0!</v>
      </c>
    </row>
    <row r="585" spans="4:12" x14ac:dyDescent="0.25">
      <c r="D585" s="106"/>
      <c r="F585" s="197">
        <f>IF(ISBLANK(A585),VLOOKUP($C$1,'Exchange rates'!E:F,2,),(VLOOKUP(A585,'Exchange rates'!A:B,2,TRUE)))</f>
        <v>3.1909999999999998</v>
      </c>
      <c r="G585" s="136">
        <f t="shared" si="38"/>
        <v>0</v>
      </c>
      <c r="H585" s="138">
        <f t="shared" si="39"/>
        <v>0</v>
      </c>
      <c r="K585" s="52" t="e">
        <f t="shared" si="40"/>
        <v>#DIV/0!</v>
      </c>
      <c r="L585" s="52" t="e">
        <f t="shared" si="41"/>
        <v>#DIV/0!</v>
      </c>
    </row>
    <row r="586" spans="4:12" x14ac:dyDescent="0.25">
      <c r="D586" s="106"/>
      <c r="F586" s="197">
        <f>IF(ISBLANK(A586),VLOOKUP($C$1,'Exchange rates'!E:F,2,),(VLOOKUP(A586,'Exchange rates'!A:B,2,TRUE)))</f>
        <v>3.1909999999999998</v>
      </c>
      <c r="G586" s="136">
        <f t="shared" si="38"/>
        <v>0</v>
      </c>
      <c r="H586" s="138">
        <f t="shared" si="39"/>
        <v>0</v>
      </c>
      <c r="K586" s="52" t="e">
        <f t="shared" si="40"/>
        <v>#DIV/0!</v>
      </c>
      <c r="L586" s="52" t="e">
        <f t="shared" si="41"/>
        <v>#DIV/0!</v>
      </c>
    </row>
    <row r="587" spans="4:12" x14ac:dyDescent="0.25">
      <c r="D587" s="106"/>
      <c r="F587" s="197">
        <f>IF(ISBLANK(A587),VLOOKUP($C$1,'Exchange rates'!E:F,2,),(VLOOKUP(A587,'Exchange rates'!A:B,2,TRUE)))</f>
        <v>3.1909999999999998</v>
      </c>
      <c r="G587" s="136">
        <f t="shared" si="38"/>
        <v>0</v>
      </c>
      <c r="H587" s="138">
        <f t="shared" si="39"/>
        <v>0</v>
      </c>
      <c r="K587" s="52" t="e">
        <f t="shared" si="40"/>
        <v>#DIV/0!</v>
      </c>
      <c r="L587" s="52" t="e">
        <f t="shared" si="41"/>
        <v>#DIV/0!</v>
      </c>
    </row>
    <row r="588" spans="4:12" x14ac:dyDescent="0.25">
      <c r="D588" s="106"/>
      <c r="F588" s="197">
        <f>IF(ISBLANK(A588),VLOOKUP($C$1,'Exchange rates'!E:F,2,),(VLOOKUP(A588,'Exchange rates'!A:B,2,TRUE)))</f>
        <v>3.1909999999999998</v>
      </c>
      <c r="G588" s="136">
        <f t="shared" si="38"/>
        <v>0</v>
      </c>
      <c r="H588" s="138">
        <f t="shared" si="39"/>
        <v>0</v>
      </c>
      <c r="K588" s="52" t="e">
        <f t="shared" si="40"/>
        <v>#DIV/0!</v>
      </c>
      <c r="L588" s="52" t="e">
        <f t="shared" si="41"/>
        <v>#DIV/0!</v>
      </c>
    </row>
    <row r="589" spans="4:12" x14ac:dyDescent="0.25">
      <c r="D589" s="106"/>
      <c r="F589" s="197">
        <f>IF(ISBLANK(A589),VLOOKUP($C$1,'Exchange rates'!E:F,2,),(VLOOKUP(A589,'Exchange rates'!A:B,2,TRUE)))</f>
        <v>3.1909999999999998</v>
      </c>
      <c r="G589" s="136">
        <f t="shared" si="38"/>
        <v>0</v>
      </c>
      <c r="H589" s="138">
        <f t="shared" si="39"/>
        <v>0</v>
      </c>
      <c r="K589" s="52" t="e">
        <f t="shared" si="40"/>
        <v>#DIV/0!</v>
      </c>
      <c r="L589" s="52" t="e">
        <f t="shared" si="41"/>
        <v>#DIV/0!</v>
      </c>
    </row>
    <row r="590" spans="4:12" x14ac:dyDescent="0.25">
      <c r="D590" s="106"/>
      <c r="F590" s="197">
        <f>IF(ISBLANK(A590),VLOOKUP($C$1,'Exchange rates'!E:F,2,),(VLOOKUP(A590,'Exchange rates'!A:B,2,TRUE)))</f>
        <v>3.1909999999999998</v>
      </c>
      <c r="G590" s="136">
        <f t="shared" si="38"/>
        <v>0</v>
      </c>
      <c r="H590" s="138">
        <f t="shared" si="39"/>
        <v>0</v>
      </c>
      <c r="K590" s="52" t="e">
        <f t="shared" si="40"/>
        <v>#DIV/0!</v>
      </c>
      <c r="L590" s="52" t="e">
        <f t="shared" si="41"/>
        <v>#DIV/0!</v>
      </c>
    </row>
    <row r="591" spans="4:12" x14ac:dyDescent="0.25">
      <c r="D591" s="106"/>
      <c r="F591" s="197">
        <f>IF(ISBLANK(A591),VLOOKUP($C$1,'Exchange rates'!E:F,2,),(VLOOKUP(A591,'Exchange rates'!A:B,2,TRUE)))</f>
        <v>3.1909999999999998</v>
      </c>
      <c r="G591" s="136">
        <f t="shared" si="38"/>
        <v>0</v>
      </c>
      <c r="H591" s="138">
        <f t="shared" si="39"/>
        <v>0</v>
      </c>
      <c r="K591" s="52" t="e">
        <f t="shared" si="40"/>
        <v>#DIV/0!</v>
      </c>
      <c r="L591" s="52" t="e">
        <f t="shared" si="41"/>
        <v>#DIV/0!</v>
      </c>
    </row>
    <row r="592" spans="4:12" x14ac:dyDescent="0.25">
      <c r="D592" s="106"/>
      <c r="F592" s="197">
        <f>IF(ISBLANK(A592),VLOOKUP($C$1,'Exchange rates'!E:F,2,),(VLOOKUP(A592,'Exchange rates'!A:B,2,TRUE)))</f>
        <v>3.1909999999999998</v>
      </c>
      <c r="G592" s="136">
        <f t="shared" si="38"/>
        <v>0</v>
      </c>
      <c r="H592" s="138">
        <f t="shared" si="39"/>
        <v>0</v>
      </c>
      <c r="K592" s="52" t="e">
        <f t="shared" si="40"/>
        <v>#DIV/0!</v>
      </c>
      <c r="L592" s="52" t="e">
        <f t="shared" si="41"/>
        <v>#DIV/0!</v>
      </c>
    </row>
    <row r="593" spans="4:12" x14ac:dyDescent="0.25">
      <c r="D593" s="106"/>
      <c r="F593" s="197">
        <f>IF(ISBLANK(A593),VLOOKUP($C$1,'Exchange rates'!E:F,2,),(VLOOKUP(A593,'Exchange rates'!A:B,2,TRUE)))</f>
        <v>3.1909999999999998</v>
      </c>
      <c r="G593" s="136">
        <f t="shared" si="38"/>
        <v>0</v>
      </c>
      <c r="H593" s="138">
        <f t="shared" si="39"/>
        <v>0</v>
      </c>
      <c r="K593" s="52" t="e">
        <f t="shared" si="40"/>
        <v>#DIV/0!</v>
      </c>
      <c r="L593" s="52" t="e">
        <f t="shared" si="41"/>
        <v>#DIV/0!</v>
      </c>
    </row>
    <row r="594" spans="4:12" x14ac:dyDescent="0.25">
      <c r="D594" s="106"/>
      <c r="F594" s="197">
        <f>IF(ISBLANK(A594),VLOOKUP($C$1,'Exchange rates'!E:F,2,),(VLOOKUP(A594,'Exchange rates'!A:B,2,TRUE)))</f>
        <v>3.1909999999999998</v>
      </c>
      <c r="G594" s="136">
        <f t="shared" si="38"/>
        <v>0</v>
      </c>
      <c r="H594" s="138">
        <f t="shared" si="39"/>
        <v>0</v>
      </c>
      <c r="K594" s="52" t="e">
        <f t="shared" si="40"/>
        <v>#DIV/0!</v>
      </c>
      <c r="L594" s="52" t="e">
        <f t="shared" si="41"/>
        <v>#DIV/0!</v>
      </c>
    </row>
    <row r="595" spans="4:12" x14ac:dyDescent="0.25">
      <c r="D595" s="106"/>
      <c r="F595" s="197">
        <f>IF(ISBLANK(A595),VLOOKUP($C$1,'Exchange rates'!E:F,2,),(VLOOKUP(A595,'Exchange rates'!A:B,2,TRUE)))</f>
        <v>3.1909999999999998</v>
      </c>
      <c r="G595" s="136">
        <f t="shared" si="38"/>
        <v>0</v>
      </c>
      <c r="H595" s="138">
        <f t="shared" si="39"/>
        <v>0</v>
      </c>
      <c r="K595" s="52" t="e">
        <f t="shared" si="40"/>
        <v>#DIV/0!</v>
      </c>
      <c r="L595" s="52" t="e">
        <f t="shared" si="41"/>
        <v>#DIV/0!</v>
      </c>
    </row>
    <row r="596" spans="4:12" x14ac:dyDescent="0.25">
      <c r="D596" s="106"/>
      <c r="F596" s="197">
        <f>IF(ISBLANK(A596),VLOOKUP($C$1,'Exchange rates'!E:F,2,),(VLOOKUP(A596,'Exchange rates'!A:B,2,TRUE)))</f>
        <v>3.1909999999999998</v>
      </c>
      <c r="G596" s="136">
        <f t="shared" si="38"/>
        <v>0</v>
      </c>
      <c r="H596" s="138">
        <f t="shared" si="39"/>
        <v>0</v>
      </c>
      <c r="K596" s="52" t="e">
        <f t="shared" si="40"/>
        <v>#DIV/0!</v>
      </c>
      <c r="L596" s="52" t="e">
        <f t="shared" si="41"/>
        <v>#DIV/0!</v>
      </c>
    </row>
    <row r="597" spans="4:12" x14ac:dyDescent="0.25">
      <c r="D597" s="106"/>
      <c r="F597" s="197">
        <f>IF(ISBLANK(A597),VLOOKUP($C$1,'Exchange rates'!E:F,2,),(VLOOKUP(A597,'Exchange rates'!A:B,2,TRUE)))</f>
        <v>3.1909999999999998</v>
      </c>
      <c r="G597" s="136">
        <f t="shared" si="38"/>
        <v>0</v>
      </c>
      <c r="H597" s="138">
        <f t="shared" si="39"/>
        <v>0</v>
      </c>
      <c r="K597" s="52" t="e">
        <f t="shared" si="40"/>
        <v>#DIV/0!</v>
      </c>
      <c r="L597" s="52" t="e">
        <f t="shared" si="41"/>
        <v>#DIV/0!</v>
      </c>
    </row>
    <row r="598" spans="4:12" x14ac:dyDescent="0.25">
      <c r="D598" s="106"/>
      <c r="F598" s="197">
        <f>IF(ISBLANK(A598),VLOOKUP($C$1,'Exchange rates'!E:F,2,),(VLOOKUP(A598,'Exchange rates'!A:B,2,TRUE)))</f>
        <v>3.1909999999999998</v>
      </c>
      <c r="G598" s="136">
        <f t="shared" si="38"/>
        <v>0</v>
      </c>
      <c r="H598" s="138">
        <f t="shared" si="39"/>
        <v>0</v>
      </c>
      <c r="K598" s="52" t="e">
        <f t="shared" si="40"/>
        <v>#DIV/0!</v>
      </c>
      <c r="L598" s="52" t="e">
        <f t="shared" si="41"/>
        <v>#DIV/0!</v>
      </c>
    </row>
    <row r="599" spans="4:12" x14ac:dyDescent="0.25">
      <c r="D599" s="106"/>
      <c r="F599" s="197">
        <f>IF(ISBLANK(A599),VLOOKUP($C$1,'Exchange rates'!E:F,2,),(VLOOKUP(A599,'Exchange rates'!A:B,2,TRUE)))</f>
        <v>3.1909999999999998</v>
      </c>
      <c r="G599" s="136">
        <f t="shared" si="38"/>
        <v>0</v>
      </c>
      <c r="H599" s="138">
        <f t="shared" si="39"/>
        <v>0</v>
      </c>
      <c r="K599" s="52" t="e">
        <f t="shared" si="40"/>
        <v>#DIV/0!</v>
      </c>
      <c r="L599" s="52" t="e">
        <f t="shared" si="41"/>
        <v>#DIV/0!</v>
      </c>
    </row>
    <row r="600" spans="4:12" x14ac:dyDescent="0.25">
      <c r="D600" s="106"/>
      <c r="F600" s="197">
        <f>IF(ISBLANK(A600),VLOOKUP($C$1,'Exchange rates'!E:F,2,),(VLOOKUP(A600,'Exchange rates'!A:B,2,TRUE)))</f>
        <v>3.1909999999999998</v>
      </c>
      <c r="G600" s="136">
        <f t="shared" si="38"/>
        <v>0</v>
      </c>
      <c r="H600" s="138">
        <f t="shared" si="39"/>
        <v>0</v>
      </c>
      <c r="K600" s="52" t="e">
        <f t="shared" si="40"/>
        <v>#DIV/0!</v>
      </c>
      <c r="L600" s="52" t="e">
        <f t="shared" si="41"/>
        <v>#DIV/0!</v>
      </c>
    </row>
    <row r="601" spans="4:12" x14ac:dyDescent="0.25">
      <c r="D601" s="106"/>
      <c r="F601" s="197">
        <f>IF(ISBLANK(A601),VLOOKUP($C$1,'Exchange rates'!E:F,2,),(VLOOKUP(A601,'Exchange rates'!A:B,2,TRUE)))</f>
        <v>3.1909999999999998</v>
      </c>
      <c r="G601" s="136">
        <f t="shared" si="38"/>
        <v>0</v>
      </c>
      <c r="H601" s="138">
        <f t="shared" si="39"/>
        <v>0</v>
      </c>
      <c r="K601" s="52" t="e">
        <f t="shared" si="40"/>
        <v>#DIV/0!</v>
      </c>
      <c r="L601" s="52" t="e">
        <f t="shared" si="41"/>
        <v>#DIV/0!</v>
      </c>
    </row>
    <row r="602" spans="4:12" x14ac:dyDescent="0.25">
      <c r="D602" s="106"/>
      <c r="F602" s="197">
        <f>IF(ISBLANK(A602),VLOOKUP($C$1,'Exchange rates'!E:F,2,),(VLOOKUP(A602,'Exchange rates'!A:B,2,TRUE)))</f>
        <v>3.1909999999999998</v>
      </c>
      <c r="G602" s="136">
        <f t="shared" si="38"/>
        <v>0</v>
      </c>
      <c r="H602" s="138">
        <f t="shared" si="39"/>
        <v>0</v>
      </c>
      <c r="K602" s="52" t="e">
        <f t="shared" si="40"/>
        <v>#DIV/0!</v>
      </c>
      <c r="L602" s="52" t="e">
        <f t="shared" si="41"/>
        <v>#DIV/0!</v>
      </c>
    </row>
    <row r="603" spans="4:12" x14ac:dyDescent="0.25">
      <c r="D603" s="106"/>
      <c r="F603" s="197">
        <f>IF(ISBLANK(A603),VLOOKUP($C$1,'Exchange rates'!E:F,2,),(VLOOKUP(A603,'Exchange rates'!A:B,2,TRUE)))</f>
        <v>3.1909999999999998</v>
      </c>
      <c r="G603" s="136">
        <f t="shared" si="38"/>
        <v>0</v>
      </c>
      <c r="H603" s="138">
        <f t="shared" si="39"/>
        <v>0</v>
      </c>
      <c r="K603" s="52" t="e">
        <f t="shared" si="40"/>
        <v>#DIV/0!</v>
      </c>
      <c r="L603" s="52" t="e">
        <f t="shared" si="41"/>
        <v>#DIV/0!</v>
      </c>
    </row>
    <row r="604" spans="4:12" x14ac:dyDescent="0.25">
      <c r="D604" s="106"/>
      <c r="F604" s="197">
        <f>IF(ISBLANK(A604),VLOOKUP($C$1,'Exchange rates'!E:F,2,),(VLOOKUP(A604,'Exchange rates'!A:B,2,TRUE)))</f>
        <v>3.1909999999999998</v>
      </c>
      <c r="G604" s="136">
        <f t="shared" si="38"/>
        <v>0</v>
      </c>
      <c r="H604" s="138">
        <f t="shared" si="39"/>
        <v>0</v>
      </c>
      <c r="K604" s="52" t="e">
        <f t="shared" si="40"/>
        <v>#DIV/0!</v>
      </c>
      <c r="L604" s="52" t="e">
        <f t="shared" si="41"/>
        <v>#DIV/0!</v>
      </c>
    </row>
    <row r="605" spans="4:12" x14ac:dyDescent="0.25">
      <c r="D605" s="106"/>
      <c r="F605" s="197">
        <f>IF(ISBLANK(A605),VLOOKUP($C$1,'Exchange rates'!E:F,2,),(VLOOKUP(A605,'Exchange rates'!A:B,2,TRUE)))</f>
        <v>3.1909999999999998</v>
      </c>
      <c r="G605" s="136">
        <f t="shared" si="38"/>
        <v>0</v>
      </c>
      <c r="H605" s="138">
        <f t="shared" si="39"/>
        <v>0</v>
      </c>
      <c r="K605" s="52" t="e">
        <f t="shared" si="40"/>
        <v>#DIV/0!</v>
      </c>
      <c r="L605" s="52" t="e">
        <f t="shared" si="41"/>
        <v>#DIV/0!</v>
      </c>
    </row>
    <row r="606" spans="4:12" x14ac:dyDescent="0.25">
      <c r="D606" s="106"/>
      <c r="F606" s="197">
        <f>IF(ISBLANK(A606),VLOOKUP($C$1,'Exchange rates'!E:F,2,),(VLOOKUP(A606,'Exchange rates'!A:B,2,TRUE)))</f>
        <v>3.1909999999999998</v>
      </c>
      <c r="G606" s="136">
        <f t="shared" si="38"/>
        <v>0</v>
      </c>
      <c r="H606" s="138">
        <f t="shared" si="39"/>
        <v>0</v>
      </c>
      <c r="K606" s="52" t="e">
        <f t="shared" si="40"/>
        <v>#DIV/0!</v>
      </c>
      <c r="L606" s="52" t="e">
        <f t="shared" si="41"/>
        <v>#DIV/0!</v>
      </c>
    </row>
    <row r="607" spans="4:12" x14ac:dyDescent="0.25">
      <c r="D607" s="106"/>
      <c r="F607" s="197">
        <f>IF(ISBLANK(A607),VLOOKUP($C$1,'Exchange rates'!E:F,2,),(VLOOKUP(A607,'Exchange rates'!A:B,2,TRUE)))</f>
        <v>3.1909999999999998</v>
      </c>
      <c r="G607" s="136">
        <f t="shared" si="38"/>
        <v>0</v>
      </c>
      <c r="H607" s="138">
        <f t="shared" si="39"/>
        <v>0</v>
      </c>
      <c r="K607" s="52" t="e">
        <f t="shared" si="40"/>
        <v>#DIV/0!</v>
      </c>
      <c r="L607" s="52" t="e">
        <f t="shared" si="41"/>
        <v>#DIV/0!</v>
      </c>
    </row>
    <row r="608" spans="4:12" x14ac:dyDescent="0.25">
      <c r="D608" s="106"/>
      <c r="F608" s="197">
        <f>IF(ISBLANK(A608),VLOOKUP($C$1,'Exchange rates'!E:F,2,),(VLOOKUP(A608,'Exchange rates'!A:B,2,TRUE)))</f>
        <v>3.1909999999999998</v>
      </c>
      <c r="G608" s="136">
        <f t="shared" si="38"/>
        <v>0</v>
      </c>
      <c r="H608" s="138">
        <f t="shared" si="39"/>
        <v>0</v>
      </c>
      <c r="K608" s="52" t="e">
        <f t="shared" si="40"/>
        <v>#DIV/0!</v>
      </c>
      <c r="L608" s="52" t="e">
        <f t="shared" si="41"/>
        <v>#DIV/0!</v>
      </c>
    </row>
    <row r="609" spans="4:12" x14ac:dyDescent="0.25">
      <c r="D609" s="106"/>
      <c r="F609" s="197">
        <f>IF(ISBLANK(A609),VLOOKUP($C$1,'Exchange rates'!E:F,2,),(VLOOKUP(A609,'Exchange rates'!A:B,2,TRUE)))</f>
        <v>3.1909999999999998</v>
      </c>
      <c r="G609" s="136">
        <f t="shared" si="38"/>
        <v>0</v>
      </c>
      <c r="H609" s="138">
        <f t="shared" si="39"/>
        <v>0</v>
      </c>
      <c r="K609" s="52" t="e">
        <f t="shared" si="40"/>
        <v>#DIV/0!</v>
      </c>
      <c r="L609" s="52" t="e">
        <f t="shared" si="41"/>
        <v>#DIV/0!</v>
      </c>
    </row>
    <row r="610" spans="4:12" x14ac:dyDescent="0.25">
      <c r="D610" s="106"/>
      <c r="F610" s="197">
        <f>IF(ISBLANK(A610),VLOOKUP($C$1,'Exchange rates'!E:F,2,),(VLOOKUP(A610,'Exchange rates'!A:B,2,TRUE)))</f>
        <v>3.1909999999999998</v>
      </c>
      <c r="G610" s="136">
        <f t="shared" si="38"/>
        <v>0</v>
      </c>
      <c r="H610" s="138">
        <f t="shared" si="39"/>
        <v>0</v>
      </c>
      <c r="K610" s="52" t="e">
        <f t="shared" si="40"/>
        <v>#DIV/0!</v>
      </c>
      <c r="L610" s="52" t="e">
        <f t="shared" si="41"/>
        <v>#DIV/0!</v>
      </c>
    </row>
    <row r="611" spans="4:12" x14ac:dyDescent="0.25">
      <c r="D611" s="106"/>
      <c r="F611" s="197">
        <f>IF(ISBLANK(A611),VLOOKUP($C$1,'Exchange rates'!E:F,2,),(VLOOKUP(A611,'Exchange rates'!A:B,2,TRUE)))</f>
        <v>3.1909999999999998</v>
      </c>
      <c r="G611" s="136">
        <f t="shared" si="38"/>
        <v>0</v>
      </c>
      <c r="H611" s="138">
        <f t="shared" si="39"/>
        <v>0</v>
      </c>
      <c r="K611" s="52" t="e">
        <f t="shared" si="40"/>
        <v>#DIV/0!</v>
      </c>
      <c r="L611" s="52" t="e">
        <f t="shared" si="41"/>
        <v>#DIV/0!</v>
      </c>
    </row>
    <row r="612" spans="4:12" x14ac:dyDescent="0.25">
      <c r="D612" s="106"/>
      <c r="F612" s="197">
        <f>IF(ISBLANK(A612),VLOOKUP($C$1,'Exchange rates'!E:F,2,),(VLOOKUP(A612,'Exchange rates'!A:B,2,TRUE)))</f>
        <v>3.1909999999999998</v>
      </c>
      <c r="G612" s="136">
        <f t="shared" si="38"/>
        <v>0</v>
      </c>
      <c r="H612" s="138">
        <f t="shared" si="39"/>
        <v>0</v>
      </c>
      <c r="K612" s="52" t="e">
        <f t="shared" si="40"/>
        <v>#DIV/0!</v>
      </c>
      <c r="L612" s="52" t="e">
        <f t="shared" si="41"/>
        <v>#DIV/0!</v>
      </c>
    </row>
    <row r="613" spans="4:12" x14ac:dyDescent="0.25">
      <c r="D613" s="106"/>
      <c r="F613" s="197">
        <f>IF(ISBLANK(A613),VLOOKUP($C$1,'Exchange rates'!E:F,2,),(VLOOKUP(A613,'Exchange rates'!A:B,2,TRUE)))</f>
        <v>3.1909999999999998</v>
      </c>
      <c r="G613" s="136">
        <f t="shared" si="38"/>
        <v>0</v>
      </c>
      <c r="H613" s="138">
        <f t="shared" si="39"/>
        <v>0</v>
      </c>
      <c r="K613" s="52" t="e">
        <f t="shared" si="40"/>
        <v>#DIV/0!</v>
      </c>
      <c r="L613" s="52" t="e">
        <f t="shared" si="41"/>
        <v>#DIV/0!</v>
      </c>
    </row>
    <row r="614" spans="4:12" x14ac:dyDescent="0.25">
      <c r="D614" s="106"/>
      <c r="F614" s="197">
        <f>IF(ISBLANK(A614),VLOOKUP($C$1,'Exchange rates'!E:F,2,),(VLOOKUP(A614,'Exchange rates'!A:B,2,TRUE)))</f>
        <v>3.1909999999999998</v>
      </c>
      <c r="G614" s="136">
        <f t="shared" si="38"/>
        <v>0</v>
      </c>
      <c r="H614" s="138">
        <f t="shared" si="39"/>
        <v>0</v>
      </c>
      <c r="K614" s="52" t="e">
        <f t="shared" si="40"/>
        <v>#DIV/0!</v>
      </c>
      <c r="L614" s="52" t="e">
        <f t="shared" si="41"/>
        <v>#DIV/0!</v>
      </c>
    </row>
    <row r="615" spans="4:12" x14ac:dyDescent="0.25">
      <c r="D615" s="106"/>
      <c r="F615" s="197">
        <f>IF(ISBLANK(A615),VLOOKUP($C$1,'Exchange rates'!E:F,2,),(VLOOKUP(A615,'Exchange rates'!A:B,2,TRUE)))</f>
        <v>3.1909999999999998</v>
      </c>
      <c r="G615" s="136">
        <f t="shared" si="38"/>
        <v>0</v>
      </c>
      <c r="H615" s="138">
        <f t="shared" si="39"/>
        <v>0</v>
      </c>
      <c r="K615" s="52" t="e">
        <f t="shared" si="40"/>
        <v>#DIV/0!</v>
      </c>
      <c r="L615" s="52" t="e">
        <f t="shared" si="41"/>
        <v>#DIV/0!</v>
      </c>
    </row>
    <row r="616" spans="4:12" x14ac:dyDescent="0.25">
      <c r="D616" s="106"/>
      <c r="F616" s="197">
        <f>IF(ISBLANK(A616),VLOOKUP($C$1,'Exchange rates'!E:F,2,),(VLOOKUP(A616,'Exchange rates'!A:B,2,TRUE)))</f>
        <v>3.1909999999999998</v>
      </c>
      <c r="G616" s="136">
        <f t="shared" si="38"/>
        <v>0</v>
      </c>
      <c r="H616" s="138">
        <f t="shared" si="39"/>
        <v>0</v>
      </c>
      <c r="K616" s="52" t="e">
        <f t="shared" si="40"/>
        <v>#DIV/0!</v>
      </c>
      <c r="L616" s="52" t="e">
        <f t="shared" si="41"/>
        <v>#DIV/0!</v>
      </c>
    </row>
    <row r="617" spans="4:12" x14ac:dyDescent="0.25">
      <c r="D617" s="106"/>
      <c r="F617" s="197">
        <f>IF(ISBLANK(A617),VLOOKUP($C$1,'Exchange rates'!E:F,2,),(VLOOKUP(A617,'Exchange rates'!A:B,2,TRUE)))</f>
        <v>3.1909999999999998</v>
      </c>
      <c r="G617" s="136">
        <f t="shared" si="38"/>
        <v>0</v>
      </c>
      <c r="H617" s="138">
        <f t="shared" si="39"/>
        <v>0</v>
      </c>
      <c r="K617" s="52" t="e">
        <f t="shared" si="40"/>
        <v>#DIV/0!</v>
      </c>
      <c r="L617" s="52" t="e">
        <f t="shared" si="41"/>
        <v>#DIV/0!</v>
      </c>
    </row>
    <row r="618" spans="4:12" x14ac:dyDescent="0.25">
      <c r="D618" s="106"/>
      <c r="F618" s="197">
        <f>IF(ISBLANK(A618),VLOOKUP($C$1,'Exchange rates'!E:F,2,),(VLOOKUP(A618,'Exchange rates'!A:B,2,TRUE)))</f>
        <v>3.1909999999999998</v>
      </c>
      <c r="G618" s="136">
        <f t="shared" si="38"/>
        <v>0</v>
      </c>
      <c r="H618" s="138">
        <f t="shared" si="39"/>
        <v>0</v>
      </c>
      <c r="K618" s="52" t="e">
        <f t="shared" si="40"/>
        <v>#DIV/0!</v>
      </c>
      <c r="L618" s="52" t="e">
        <f t="shared" si="41"/>
        <v>#DIV/0!</v>
      </c>
    </row>
    <row r="619" spans="4:12" x14ac:dyDescent="0.25">
      <c r="D619" s="106"/>
      <c r="F619" s="197">
        <f>IF(ISBLANK(A619),VLOOKUP($C$1,'Exchange rates'!E:F,2,),(VLOOKUP(A619,'Exchange rates'!A:B,2,TRUE)))</f>
        <v>3.1909999999999998</v>
      </c>
      <c r="G619" s="136">
        <f t="shared" si="38"/>
        <v>0</v>
      </c>
      <c r="H619" s="138">
        <f t="shared" si="39"/>
        <v>0</v>
      </c>
      <c r="K619" s="52" t="e">
        <f t="shared" si="40"/>
        <v>#DIV/0!</v>
      </c>
      <c r="L619" s="52" t="e">
        <f t="shared" si="41"/>
        <v>#DIV/0!</v>
      </c>
    </row>
    <row r="620" spans="4:12" x14ac:dyDescent="0.25">
      <c r="D620" s="106"/>
      <c r="F620" s="197">
        <f>IF(ISBLANK(A620),VLOOKUP($C$1,'Exchange rates'!E:F,2,),(VLOOKUP(A620,'Exchange rates'!A:B,2,TRUE)))</f>
        <v>3.1909999999999998</v>
      </c>
      <c r="G620" s="136">
        <f t="shared" si="38"/>
        <v>0</v>
      </c>
      <c r="H620" s="138">
        <f t="shared" si="39"/>
        <v>0</v>
      </c>
      <c r="K620" s="52" t="e">
        <f t="shared" si="40"/>
        <v>#DIV/0!</v>
      </c>
      <c r="L620" s="52" t="e">
        <f t="shared" si="41"/>
        <v>#DIV/0!</v>
      </c>
    </row>
    <row r="621" spans="4:12" x14ac:dyDescent="0.25">
      <c r="D621" s="106"/>
      <c r="F621" s="197">
        <f>IF(ISBLANK(A621),VLOOKUP($C$1,'Exchange rates'!E:F,2,),(VLOOKUP(A621,'Exchange rates'!A:B,2,TRUE)))</f>
        <v>3.1909999999999998</v>
      </c>
      <c r="G621" s="136">
        <f t="shared" si="38"/>
        <v>0</v>
      </c>
      <c r="H621" s="138">
        <f t="shared" si="39"/>
        <v>0</v>
      </c>
      <c r="K621" s="52" t="e">
        <f t="shared" si="40"/>
        <v>#DIV/0!</v>
      </c>
      <c r="L621" s="52" t="e">
        <f t="shared" si="41"/>
        <v>#DIV/0!</v>
      </c>
    </row>
    <row r="622" spans="4:12" x14ac:dyDescent="0.25">
      <c r="D622" s="106"/>
      <c r="F622" s="197">
        <f>IF(ISBLANK(A622),VLOOKUP($C$1,'Exchange rates'!E:F,2,),(VLOOKUP(A622,'Exchange rates'!A:B,2,TRUE)))</f>
        <v>3.1909999999999998</v>
      </c>
      <c r="G622" s="136">
        <f t="shared" si="38"/>
        <v>0</v>
      </c>
      <c r="H622" s="138">
        <f t="shared" si="39"/>
        <v>0</v>
      </c>
      <c r="K622" s="52" t="e">
        <f t="shared" si="40"/>
        <v>#DIV/0!</v>
      </c>
      <c r="L622" s="52" t="e">
        <f t="shared" si="41"/>
        <v>#DIV/0!</v>
      </c>
    </row>
    <row r="623" spans="4:12" x14ac:dyDescent="0.25">
      <c r="D623" s="106"/>
      <c r="F623" s="197">
        <f>IF(ISBLANK(A623),VLOOKUP($C$1,'Exchange rates'!E:F,2,),(VLOOKUP(A623,'Exchange rates'!A:B,2,TRUE)))</f>
        <v>3.1909999999999998</v>
      </c>
      <c r="G623" s="136">
        <f t="shared" si="38"/>
        <v>0</v>
      </c>
      <c r="H623" s="138">
        <f t="shared" si="39"/>
        <v>0</v>
      </c>
      <c r="K623" s="52" t="e">
        <f t="shared" si="40"/>
        <v>#DIV/0!</v>
      </c>
      <c r="L623" s="52" t="e">
        <f t="shared" si="41"/>
        <v>#DIV/0!</v>
      </c>
    </row>
    <row r="624" spans="4:12" x14ac:dyDescent="0.25">
      <c r="D624" s="106"/>
      <c r="F624" s="197">
        <f>IF(ISBLANK(A624),VLOOKUP($C$1,'Exchange rates'!E:F,2,),(VLOOKUP(A624,'Exchange rates'!A:B,2,TRUE)))</f>
        <v>3.1909999999999998</v>
      </c>
      <c r="G624" s="136">
        <f t="shared" si="38"/>
        <v>0</v>
      </c>
      <c r="H624" s="138">
        <f t="shared" si="39"/>
        <v>0</v>
      </c>
      <c r="K624" s="52" t="e">
        <f t="shared" si="40"/>
        <v>#DIV/0!</v>
      </c>
      <c r="L624" s="52" t="e">
        <f t="shared" si="41"/>
        <v>#DIV/0!</v>
      </c>
    </row>
    <row r="625" spans="4:12" x14ac:dyDescent="0.25">
      <c r="D625" s="106"/>
      <c r="F625" s="197">
        <f>IF(ISBLANK(A625),VLOOKUP($C$1,'Exchange rates'!E:F,2,),(VLOOKUP(A625,'Exchange rates'!A:B,2,TRUE)))</f>
        <v>3.1909999999999998</v>
      </c>
      <c r="G625" s="136">
        <f t="shared" si="38"/>
        <v>0</v>
      </c>
      <c r="H625" s="138">
        <f t="shared" si="39"/>
        <v>0</v>
      </c>
      <c r="K625" s="52" t="e">
        <f t="shared" si="40"/>
        <v>#DIV/0!</v>
      </c>
      <c r="L625" s="52" t="e">
        <f t="shared" si="41"/>
        <v>#DIV/0!</v>
      </c>
    </row>
    <row r="626" spans="4:12" x14ac:dyDescent="0.25">
      <c r="D626" s="106"/>
      <c r="F626" s="197">
        <f>IF(ISBLANK(A626),VLOOKUP($C$1,'Exchange rates'!E:F,2,),(VLOOKUP(A626,'Exchange rates'!A:B,2,TRUE)))</f>
        <v>3.1909999999999998</v>
      </c>
      <c r="G626" s="136">
        <f t="shared" si="38"/>
        <v>0</v>
      </c>
      <c r="H626" s="138">
        <f t="shared" si="39"/>
        <v>0</v>
      </c>
      <c r="K626" s="52" t="e">
        <f t="shared" si="40"/>
        <v>#DIV/0!</v>
      </c>
      <c r="L626" s="52" t="e">
        <f t="shared" si="41"/>
        <v>#DIV/0!</v>
      </c>
    </row>
    <row r="627" spans="4:12" x14ac:dyDescent="0.25">
      <c r="D627" s="106"/>
      <c r="F627" s="197">
        <f>IF(ISBLANK(A627),VLOOKUP($C$1,'Exchange rates'!E:F,2,),(VLOOKUP(A627,'Exchange rates'!A:B,2,TRUE)))</f>
        <v>3.1909999999999998</v>
      </c>
      <c r="G627" s="136">
        <f t="shared" si="38"/>
        <v>0</v>
      </c>
      <c r="H627" s="138">
        <f t="shared" si="39"/>
        <v>0</v>
      </c>
      <c r="K627" s="52" t="e">
        <f t="shared" si="40"/>
        <v>#DIV/0!</v>
      </c>
      <c r="L627" s="52" t="e">
        <f t="shared" si="41"/>
        <v>#DIV/0!</v>
      </c>
    </row>
    <row r="628" spans="4:12" x14ac:dyDescent="0.25">
      <c r="D628" s="106"/>
      <c r="F628" s="197">
        <f>IF(ISBLANK(A628),VLOOKUP($C$1,'Exchange rates'!E:F,2,),(VLOOKUP(A628,'Exchange rates'!A:B,2,TRUE)))</f>
        <v>3.1909999999999998</v>
      </c>
      <c r="G628" s="136">
        <f t="shared" si="38"/>
        <v>0</v>
      </c>
      <c r="H628" s="138">
        <f t="shared" si="39"/>
        <v>0</v>
      </c>
      <c r="K628" s="52" t="e">
        <f t="shared" si="40"/>
        <v>#DIV/0!</v>
      </c>
      <c r="L628" s="52" t="e">
        <f t="shared" si="41"/>
        <v>#DIV/0!</v>
      </c>
    </row>
    <row r="629" spans="4:12" x14ac:dyDescent="0.25">
      <c r="D629" s="106"/>
      <c r="F629" s="197">
        <f>IF(ISBLANK(A629),VLOOKUP($C$1,'Exchange rates'!E:F,2,),(VLOOKUP(A629,'Exchange rates'!A:B,2,TRUE)))</f>
        <v>3.1909999999999998</v>
      </c>
      <c r="G629" s="136">
        <f t="shared" si="38"/>
        <v>0</v>
      </c>
      <c r="H629" s="138">
        <f t="shared" si="39"/>
        <v>0</v>
      </c>
      <c r="K629" s="52" t="e">
        <f t="shared" si="40"/>
        <v>#DIV/0!</v>
      </c>
      <c r="L629" s="52" t="e">
        <f t="shared" si="41"/>
        <v>#DIV/0!</v>
      </c>
    </row>
    <row r="630" spans="4:12" x14ac:dyDescent="0.25">
      <c r="D630" s="106"/>
      <c r="F630" s="197">
        <f>IF(ISBLANK(A630),VLOOKUP($C$1,'Exchange rates'!E:F,2,),(VLOOKUP(A630,'Exchange rates'!A:B,2,TRUE)))</f>
        <v>3.1909999999999998</v>
      </c>
      <c r="G630" s="136">
        <f t="shared" si="38"/>
        <v>0</v>
      </c>
      <c r="H630" s="138">
        <f t="shared" si="39"/>
        <v>0</v>
      </c>
      <c r="K630" s="52" t="e">
        <f t="shared" si="40"/>
        <v>#DIV/0!</v>
      </c>
      <c r="L630" s="52" t="e">
        <f t="shared" si="41"/>
        <v>#DIV/0!</v>
      </c>
    </row>
    <row r="631" spans="4:12" x14ac:dyDescent="0.25">
      <c r="D631" s="106"/>
      <c r="F631" s="197">
        <f>IF(ISBLANK(A631),VLOOKUP($C$1,'Exchange rates'!E:F,2,),(VLOOKUP(A631,'Exchange rates'!A:B,2,TRUE)))</f>
        <v>3.1909999999999998</v>
      </c>
      <c r="G631" s="136">
        <f t="shared" si="38"/>
        <v>0</v>
      </c>
      <c r="H631" s="138">
        <f t="shared" si="39"/>
        <v>0</v>
      </c>
      <c r="K631" s="52" t="e">
        <f t="shared" si="40"/>
        <v>#DIV/0!</v>
      </c>
      <c r="L631" s="52" t="e">
        <f t="shared" si="41"/>
        <v>#DIV/0!</v>
      </c>
    </row>
    <row r="632" spans="4:12" x14ac:dyDescent="0.25">
      <c r="D632" s="106"/>
      <c r="F632" s="197">
        <f>IF(ISBLANK(A632),VLOOKUP($C$1,'Exchange rates'!E:F,2,),(VLOOKUP(A632,'Exchange rates'!A:B,2,TRUE)))</f>
        <v>3.1909999999999998</v>
      </c>
      <c r="G632" s="136">
        <f t="shared" si="38"/>
        <v>0</v>
      </c>
      <c r="H632" s="138">
        <f t="shared" si="39"/>
        <v>0</v>
      </c>
      <c r="K632" s="52" t="e">
        <f t="shared" si="40"/>
        <v>#DIV/0!</v>
      </c>
      <c r="L632" s="52" t="e">
        <f t="shared" si="41"/>
        <v>#DIV/0!</v>
      </c>
    </row>
    <row r="633" spans="4:12" x14ac:dyDescent="0.25">
      <c r="D633" s="106"/>
      <c r="F633" s="197">
        <f>IF(ISBLANK(A633),VLOOKUP($C$1,'Exchange rates'!E:F,2,),(VLOOKUP(A633,'Exchange rates'!A:B,2,TRUE)))</f>
        <v>3.1909999999999998</v>
      </c>
      <c r="G633" s="136">
        <f t="shared" si="38"/>
        <v>0</v>
      </c>
      <c r="H633" s="138">
        <f t="shared" si="39"/>
        <v>0</v>
      </c>
      <c r="K633" s="52" t="e">
        <f t="shared" si="40"/>
        <v>#DIV/0!</v>
      </c>
      <c r="L633" s="52" t="e">
        <f t="shared" si="41"/>
        <v>#DIV/0!</v>
      </c>
    </row>
    <row r="634" spans="4:12" x14ac:dyDescent="0.25">
      <c r="D634" s="106"/>
      <c r="F634" s="197">
        <f>IF(ISBLANK(A634),VLOOKUP($C$1,'Exchange rates'!E:F,2,),(VLOOKUP(A634,'Exchange rates'!A:B,2,TRUE)))</f>
        <v>3.1909999999999998</v>
      </c>
      <c r="G634" s="136">
        <f t="shared" si="38"/>
        <v>0</v>
      </c>
      <c r="H634" s="138">
        <f t="shared" si="39"/>
        <v>0</v>
      </c>
      <c r="K634" s="52" t="e">
        <f t="shared" si="40"/>
        <v>#DIV/0!</v>
      </c>
      <c r="L634" s="52" t="e">
        <f t="shared" si="41"/>
        <v>#DIV/0!</v>
      </c>
    </row>
    <row r="635" spans="4:12" x14ac:dyDescent="0.25">
      <c r="D635" s="106"/>
      <c r="F635" s="197">
        <f>IF(ISBLANK(A635),VLOOKUP($C$1,'Exchange rates'!E:F,2,),(VLOOKUP(A635,'Exchange rates'!A:B,2,TRUE)))</f>
        <v>3.1909999999999998</v>
      </c>
      <c r="G635" s="136">
        <f t="shared" si="38"/>
        <v>0</v>
      </c>
      <c r="H635" s="138">
        <f t="shared" si="39"/>
        <v>0</v>
      </c>
      <c r="K635" s="52" t="e">
        <f t="shared" si="40"/>
        <v>#DIV/0!</v>
      </c>
      <c r="L635" s="52" t="e">
        <f t="shared" si="41"/>
        <v>#DIV/0!</v>
      </c>
    </row>
    <row r="636" spans="4:12" x14ac:dyDescent="0.25">
      <c r="D636" s="106"/>
      <c r="F636" s="197">
        <f>IF(ISBLANK(A636),VLOOKUP($C$1,'Exchange rates'!E:F,2,),(VLOOKUP(A636,'Exchange rates'!A:B,2,TRUE)))</f>
        <v>3.1909999999999998</v>
      </c>
      <c r="G636" s="136">
        <f t="shared" si="38"/>
        <v>0</v>
      </c>
      <c r="H636" s="138">
        <f t="shared" si="39"/>
        <v>0</v>
      </c>
      <c r="K636" s="52" t="e">
        <f t="shared" si="40"/>
        <v>#DIV/0!</v>
      </c>
      <c r="L636" s="52" t="e">
        <f t="shared" si="41"/>
        <v>#DIV/0!</v>
      </c>
    </row>
    <row r="637" spans="4:12" x14ac:dyDescent="0.25">
      <c r="D637" s="106"/>
      <c r="F637" s="197">
        <f>IF(ISBLANK(A637),VLOOKUP($C$1,'Exchange rates'!E:F,2,),(VLOOKUP(A637,'Exchange rates'!A:B,2,TRUE)))</f>
        <v>3.1909999999999998</v>
      </c>
      <c r="G637" s="136">
        <f t="shared" si="38"/>
        <v>0</v>
      </c>
      <c r="H637" s="138">
        <f t="shared" si="39"/>
        <v>0</v>
      </c>
      <c r="K637" s="52" t="e">
        <f t="shared" si="40"/>
        <v>#DIV/0!</v>
      </c>
      <c r="L637" s="52" t="e">
        <f t="shared" si="41"/>
        <v>#DIV/0!</v>
      </c>
    </row>
    <row r="638" spans="4:12" x14ac:dyDescent="0.25">
      <c r="D638" s="106"/>
      <c r="F638" s="197">
        <f>IF(ISBLANK(A638),VLOOKUP($C$1,'Exchange rates'!E:F,2,),(VLOOKUP(A638,'Exchange rates'!A:B,2,TRUE)))</f>
        <v>3.1909999999999998</v>
      </c>
      <c r="G638" s="136">
        <f t="shared" si="38"/>
        <v>0</v>
      </c>
      <c r="H638" s="138">
        <f t="shared" si="39"/>
        <v>0</v>
      </c>
      <c r="K638" s="52" t="e">
        <f t="shared" si="40"/>
        <v>#DIV/0!</v>
      </c>
      <c r="L638" s="52" t="e">
        <f t="shared" si="41"/>
        <v>#DIV/0!</v>
      </c>
    </row>
    <row r="639" spans="4:12" x14ac:dyDescent="0.25">
      <c r="D639" s="106"/>
      <c r="F639" s="197">
        <f>IF(ISBLANK(A639),VLOOKUP($C$1,'Exchange rates'!E:F,2,),(VLOOKUP(A639,'Exchange rates'!A:B,2,TRUE)))</f>
        <v>3.1909999999999998</v>
      </c>
      <c r="G639" s="136">
        <f t="shared" si="38"/>
        <v>0</v>
      </c>
      <c r="H639" s="138">
        <f t="shared" si="39"/>
        <v>0</v>
      </c>
      <c r="K639" s="52" t="e">
        <f t="shared" si="40"/>
        <v>#DIV/0!</v>
      </c>
      <c r="L639" s="52" t="e">
        <f t="shared" si="41"/>
        <v>#DIV/0!</v>
      </c>
    </row>
    <row r="640" spans="4:12" x14ac:dyDescent="0.25">
      <c r="D640" s="106"/>
      <c r="F640" s="197">
        <f>IF(ISBLANK(A640),VLOOKUP($C$1,'Exchange rates'!E:F,2,),(VLOOKUP(A640,'Exchange rates'!A:B,2,TRUE)))</f>
        <v>3.1909999999999998</v>
      </c>
      <c r="G640" s="136">
        <f t="shared" si="38"/>
        <v>0</v>
      </c>
      <c r="H640" s="138">
        <f t="shared" si="39"/>
        <v>0</v>
      </c>
      <c r="K640" s="52" t="e">
        <f t="shared" si="40"/>
        <v>#DIV/0!</v>
      </c>
      <c r="L640" s="52" t="e">
        <f t="shared" si="41"/>
        <v>#DIV/0!</v>
      </c>
    </row>
    <row r="641" spans="4:12" x14ac:dyDescent="0.25">
      <c r="D641" s="106"/>
      <c r="F641" s="197">
        <f>IF(ISBLANK(A641),VLOOKUP($C$1,'Exchange rates'!E:F,2,),(VLOOKUP(A641,'Exchange rates'!A:B,2,TRUE)))</f>
        <v>3.1909999999999998</v>
      </c>
      <c r="G641" s="136">
        <f t="shared" si="38"/>
        <v>0</v>
      </c>
      <c r="H641" s="138">
        <f t="shared" si="39"/>
        <v>0</v>
      </c>
      <c r="K641" s="52" t="e">
        <f t="shared" si="40"/>
        <v>#DIV/0!</v>
      </c>
      <c r="L641" s="52" t="e">
        <f t="shared" si="41"/>
        <v>#DIV/0!</v>
      </c>
    </row>
    <row r="642" spans="4:12" x14ac:dyDescent="0.25">
      <c r="D642" s="106"/>
      <c r="F642" s="197">
        <f>IF(ISBLANK(A642),VLOOKUP($C$1,'Exchange rates'!E:F,2,),(VLOOKUP(A642,'Exchange rates'!A:B,2,TRUE)))</f>
        <v>3.1909999999999998</v>
      </c>
      <c r="G642" s="136">
        <f t="shared" si="38"/>
        <v>0</v>
      </c>
      <c r="H642" s="138">
        <f t="shared" si="39"/>
        <v>0</v>
      </c>
      <c r="K642" s="52" t="e">
        <f t="shared" si="40"/>
        <v>#DIV/0!</v>
      </c>
      <c r="L642" s="52" t="e">
        <f t="shared" si="41"/>
        <v>#DIV/0!</v>
      </c>
    </row>
    <row r="643" spans="4:12" x14ac:dyDescent="0.25">
      <c r="D643" s="106"/>
      <c r="F643" s="197">
        <f>IF(ISBLANK(A643),VLOOKUP($C$1,'Exchange rates'!E:F,2,),(VLOOKUP(A643,'Exchange rates'!A:B,2,TRUE)))</f>
        <v>3.1909999999999998</v>
      </c>
      <c r="G643" s="136">
        <f t="shared" si="38"/>
        <v>0</v>
      </c>
      <c r="H643" s="138">
        <f t="shared" si="39"/>
        <v>0</v>
      </c>
      <c r="K643" s="52" t="e">
        <f t="shared" si="40"/>
        <v>#DIV/0!</v>
      </c>
      <c r="L643" s="52" t="e">
        <f t="shared" si="41"/>
        <v>#DIV/0!</v>
      </c>
    </row>
    <row r="644" spans="4:12" x14ac:dyDescent="0.25">
      <c r="F644" s="197">
        <f>IF(ISBLANK(A644),VLOOKUP($C$1,'Exchange rates'!E:F,2,),(VLOOKUP(A644,'Exchange rates'!A:B,2,TRUE)))</f>
        <v>3.1909999999999998</v>
      </c>
      <c r="G644" s="136">
        <f t="shared" si="38"/>
        <v>0</v>
      </c>
      <c r="H644" s="138">
        <f t="shared" si="39"/>
        <v>0</v>
      </c>
      <c r="K644" s="52" t="e">
        <f t="shared" si="40"/>
        <v>#DIV/0!</v>
      </c>
      <c r="L644" s="52" t="e">
        <f t="shared" si="41"/>
        <v>#DIV/0!</v>
      </c>
    </row>
    <row r="645" spans="4:12" x14ac:dyDescent="0.25">
      <c r="F645" s="197">
        <f>IF(ISBLANK(A645),VLOOKUP($C$1,'Exchange rates'!E:F,2,),(VLOOKUP(A645,'Exchange rates'!A:B,2,TRUE)))</f>
        <v>3.1909999999999998</v>
      </c>
      <c r="G645" s="136">
        <f t="shared" si="38"/>
        <v>0</v>
      </c>
      <c r="H645" s="138">
        <f t="shared" si="39"/>
        <v>0</v>
      </c>
      <c r="K645" s="52" t="e">
        <f t="shared" si="40"/>
        <v>#DIV/0!</v>
      </c>
      <c r="L645" s="52" t="e">
        <f t="shared" si="41"/>
        <v>#DIV/0!</v>
      </c>
    </row>
    <row r="646" spans="4:12" x14ac:dyDescent="0.25">
      <c r="F646" s="197">
        <f>IF(ISBLANK(A646),VLOOKUP($C$1,'Exchange rates'!E:F,2,),(VLOOKUP(A646,'Exchange rates'!A:B,2,TRUE)))</f>
        <v>3.1909999999999998</v>
      </c>
      <c r="G646" s="136">
        <f t="shared" si="38"/>
        <v>0</v>
      </c>
      <c r="H646" s="138">
        <f t="shared" si="39"/>
        <v>0</v>
      </c>
      <c r="K646" s="52" t="e">
        <f t="shared" si="40"/>
        <v>#DIV/0!</v>
      </c>
      <c r="L646" s="52" t="e">
        <f t="shared" si="41"/>
        <v>#DIV/0!</v>
      </c>
    </row>
    <row r="647" spans="4:12" x14ac:dyDescent="0.25">
      <c r="F647" s="197">
        <f>IF(ISBLANK(A647),VLOOKUP($C$1,'Exchange rates'!E:F,2,),(VLOOKUP(A647,'Exchange rates'!A:B,2,TRUE)))</f>
        <v>3.1909999999999998</v>
      </c>
      <c r="G647" s="136">
        <f t="shared" ref="G647:G710" si="42">IF(D647="NIS",C647/F647,C647)</f>
        <v>0</v>
      </c>
      <c r="H647" s="138">
        <f t="shared" ref="H647:H710" si="43">IF(D647="USD",C647*F647,C647)</f>
        <v>0</v>
      </c>
      <c r="K647" s="52" t="e">
        <f t="shared" ref="K647:K710" si="44">H647/G647</f>
        <v>#DIV/0!</v>
      </c>
      <c r="L647" s="52" t="e">
        <f t="shared" ref="L647:L710" si="45">ROUND(K647-3.4,0)</f>
        <v>#DIV/0!</v>
      </c>
    </row>
    <row r="648" spans="4:12" x14ac:dyDescent="0.25">
      <c r="F648" s="197">
        <f>IF(ISBLANK(A648),VLOOKUP($C$1,'Exchange rates'!E:F,2,),(VLOOKUP(A648,'Exchange rates'!A:B,2,TRUE)))</f>
        <v>3.1909999999999998</v>
      </c>
      <c r="G648" s="136">
        <f t="shared" si="42"/>
        <v>0</v>
      </c>
      <c r="H648" s="138">
        <f t="shared" si="43"/>
        <v>0</v>
      </c>
      <c r="K648" s="52" t="e">
        <f t="shared" si="44"/>
        <v>#DIV/0!</v>
      </c>
      <c r="L648" s="52" t="e">
        <f t="shared" si="45"/>
        <v>#DIV/0!</v>
      </c>
    </row>
    <row r="649" spans="4:12" x14ac:dyDescent="0.25">
      <c r="F649" s="197">
        <f>IF(ISBLANK(A649),VLOOKUP($C$1,'Exchange rates'!E:F,2,),(VLOOKUP(A649,'Exchange rates'!A:B,2,TRUE)))</f>
        <v>3.1909999999999998</v>
      </c>
      <c r="G649" s="136">
        <f t="shared" si="42"/>
        <v>0</v>
      </c>
      <c r="H649" s="138">
        <f t="shared" si="43"/>
        <v>0</v>
      </c>
      <c r="K649" s="52" t="e">
        <f t="shared" si="44"/>
        <v>#DIV/0!</v>
      </c>
      <c r="L649" s="52" t="e">
        <f t="shared" si="45"/>
        <v>#DIV/0!</v>
      </c>
    </row>
    <row r="650" spans="4:12" x14ac:dyDescent="0.25">
      <c r="F650" s="197">
        <f>IF(ISBLANK(A650),VLOOKUP($C$1,'Exchange rates'!E:F,2,),(VLOOKUP(A650,'Exchange rates'!A:B,2,TRUE)))</f>
        <v>3.1909999999999998</v>
      </c>
      <c r="G650" s="136">
        <f t="shared" si="42"/>
        <v>0</v>
      </c>
      <c r="H650" s="138">
        <f t="shared" si="43"/>
        <v>0</v>
      </c>
      <c r="K650" s="52" t="e">
        <f t="shared" si="44"/>
        <v>#DIV/0!</v>
      </c>
      <c r="L650" s="52" t="e">
        <f t="shared" si="45"/>
        <v>#DIV/0!</v>
      </c>
    </row>
    <row r="651" spans="4:12" x14ac:dyDescent="0.25">
      <c r="F651" s="197">
        <f>IF(ISBLANK(A651),VLOOKUP($C$1,'Exchange rates'!E:F,2,),(VLOOKUP(A651,'Exchange rates'!A:B,2,TRUE)))</f>
        <v>3.1909999999999998</v>
      </c>
      <c r="G651" s="136">
        <f t="shared" si="42"/>
        <v>0</v>
      </c>
      <c r="H651" s="138">
        <f t="shared" si="43"/>
        <v>0</v>
      </c>
      <c r="K651" s="52" t="e">
        <f t="shared" si="44"/>
        <v>#DIV/0!</v>
      </c>
      <c r="L651" s="52" t="e">
        <f t="shared" si="45"/>
        <v>#DIV/0!</v>
      </c>
    </row>
    <row r="652" spans="4:12" x14ac:dyDescent="0.25">
      <c r="F652" s="197">
        <f>IF(ISBLANK(A652),VLOOKUP($C$1,'Exchange rates'!E:F,2,),(VLOOKUP(A652,'Exchange rates'!A:B,2,TRUE)))</f>
        <v>3.1909999999999998</v>
      </c>
      <c r="G652" s="136">
        <f t="shared" si="42"/>
        <v>0</v>
      </c>
      <c r="H652" s="138">
        <f t="shared" si="43"/>
        <v>0</v>
      </c>
      <c r="K652" s="52" t="e">
        <f t="shared" si="44"/>
        <v>#DIV/0!</v>
      </c>
      <c r="L652" s="52" t="e">
        <f t="shared" si="45"/>
        <v>#DIV/0!</v>
      </c>
    </row>
    <row r="653" spans="4:12" x14ac:dyDescent="0.25">
      <c r="F653" s="197">
        <f>IF(ISBLANK(A653),VLOOKUP($C$1,'Exchange rates'!E:F,2,),(VLOOKUP(A653,'Exchange rates'!A:B,2,TRUE)))</f>
        <v>3.1909999999999998</v>
      </c>
      <c r="G653" s="136">
        <f t="shared" si="42"/>
        <v>0</v>
      </c>
      <c r="H653" s="138">
        <f t="shared" si="43"/>
        <v>0</v>
      </c>
      <c r="K653" s="52" t="e">
        <f t="shared" si="44"/>
        <v>#DIV/0!</v>
      </c>
      <c r="L653" s="52" t="e">
        <f t="shared" si="45"/>
        <v>#DIV/0!</v>
      </c>
    </row>
    <row r="654" spans="4:12" x14ac:dyDescent="0.25">
      <c r="F654" s="197">
        <f>IF(ISBLANK(A654),VLOOKUP($C$1,'Exchange rates'!E:F,2,),(VLOOKUP(A654,'Exchange rates'!A:B,2,TRUE)))</f>
        <v>3.1909999999999998</v>
      </c>
      <c r="G654" s="136">
        <f t="shared" si="42"/>
        <v>0</v>
      </c>
      <c r="H654" s="138">
        <f t="shared" si="43"/>
        <v>0</v>
      </c>
      <c r="K654" s="52" t="e">
        <f t="shared" si="44"/>
        <v>#DIV/0!</v>
      </c>
      <c r="L654" s="52" t="e">
        <f t="shared" si="45"/>
        <v>#DIV/0!</v>
      </c>
    </row>
    <row r="655" spans="4:12" x14ac:dyDescent="0.25">
      <c r="F655" s="197">
        <f>IF(ISBLANK(A655),VLOOKUP($C$1,'Exchange rates'!E:F,2,),(VLOOKUP(A655,'Exchange rates'!A:B,2,TRUE)))</f>
        <v>3.1909999999999998</v>
      </c>
      <c r="G655" s="136">
        <f t="shared" si="42"/>
        <v>0</v>
      </c>
      <c r="H655" s="138">
        <f t="shared" si="43"/>
        <v>0</v>
      </c>
      <c r="K655" s="52" t="e">
        <f t="shared" si="44"/>
        <v>#DIV/0!</v>
      </c>
      <c r="L655" s="52" t="e">
        <f t="shared" si="45"/>
        <v>#DIV/0!</v>
      </c>
    </row>
    <row r="656" spans="4:12" x14ac:dyDescent="0.25">
      <c r="F656" s="197">
        <f>IF(ISBLANK(A656),VLOOKUP($C$1,'Exchange rates'!E:F,2,),(VLOOKUP(A656,'Exchange rates'!A:B,2,TRUE)))</f>
        <v>3.1909999999999998</v>
      </c>
      <c r="G656" s="136">
        <f t="shared" si="42"/>
        <v>0</v>
      </c>
      <c r="H656" s="138">
        <f t="shared" si="43"/>
        <v>0</v>
      </c>
      <c r="K656" s="52" t="e">
        <f t="shared" si="44"/>
        <v>#DIV/0!</v>
      </c>
      <c r="L656" s="52" t="e">
        <f t="shared" si="45"/>
        <v>#DIV/0!</v>
      </c>
    </row>
    <row r="657" spans="6:12" x14ac:dyDescent="0.25">
      <c r="F657" s="197">
        <f>IF(ISBLANK(A657),VLOOKUP($C$1,'Exchange rates'!E:F,2,),(VLOOKUP(A657,'Exchange rates'!A:B,2,TRUE)))</f>
        <v>3.1909999999999998</v>
      </c>
      <c r="G657" s="136">
        <f t="shared" si="42"/>
        <v>0</v>
      </c>
      <c r="H657" s="138">
        <f t="shared" si="43"/>
        <v>0</v>
      </c>
      <c r="K657" s="52" t="e">
        <f t="shared" si="44"/>
        <v>#DIV/0!</v>
      </c>
      <c r="L657" s="52" t="e">
        <f t="shared" si="45"/>
        <v>#DIV/0!</v>
      </c>
    </row>
    <row r="658" spans="6:12" x14ac:dyDescent="0.25">
      <c r="F658" s="197">
        <f>IF(ISBLANK(A658),VLOOKUP($C$1,'Exchange rates'!E:F,2,),(VLOOKUP(A658,'Exchange rates'!A:B,2,TRUE)))</f>
        <v>3.1909999999999998</v>
      </c>
      <c r="G658" s="136">
        <f t="shared" si="42"/>
        <v>0</v>
      </c>
      <c r="H658" s="138">
        <f t="shared" si="43"/>
        <v>0</v>
      </c>
      <c r="K658" s="52" t="e">
        <f t="shared" si="44"/>
        <v>#DIV/0!</v>
      </c>
      <c r="L658" s="52" t="e">
        <f t="shared" si="45"/>
        <v>#DIV/0!</v>
      </c>
    </row>
    <row r="659" spans="6:12" x14ac:dyDescent="0.25">
      <c r="F659" s="197">
        <f>IF(ISBLANK(A659),VLOOKUP($C$1,'Exchange rates'!E:F,2,),(VLOOKUP(A659,'Exchange rates'!A:B,2,TRUE)))</f>
        <v>3.1909999999999998</v>
      </c>
      <c r="G659" s="136">
        <f t="shared" si="42"/>
        <v>0</v>
      </c>
      <c r="H659" s="138">
        <f t="shared" si="43"/>
        <v>0</v>
      </c>
      <c r="K659" s="52" t="e">
        <f t="shared" si="44"/>
        <v>#DIV/0!</v>
      </c>
      <c r="L659" s="52" t="e">
        <f t="shared" si="45"/>
        <v>#DIV/0!</v>
      </c>
    </row>
    <row r="660" spans="6:12" x14ac:dyDescent="0.25">
      <c r="F660" s="197">
        <f>IF(ISBLANK(A660),VLOOKUP($C$1,'Exchange rates'!E:F,2,),(VLOOKUP(A660,'Exchange rates'!A:B,2,TRUE)))</f>
        <v>3.1909999999999998</v>
      </c>
      <c r="G660" s="136">
        <f t="shared" si="42"/>
        <v>0</v>
      </c>
      <c r="H660" s="138">
        <f t="shared" si="43"/>
        <v>0</v>
      </c>
      <c r="K660" s="52" t="e">
        <f t="shared" si="44"/>
        <v>#DIV/0!</v>
      </c>
      <c r="L660" s="52" t="e">
        <f t="shared" si="45"/>
        <v>#DIV/0!</v>
      </c>
    </row>
    <row r="661" spans="6:12" x14ac:dyDescent="0.25">
      <c r="F661" s="197">
        <f>IF(ISBLANK(A661),VLOOKUP($C$1,'Exchange rates'!E:F,2,),(VLOOKUP(A661,'Exchange rates'!A:B,2,TRUE)))</f>
        <v>3.1909999999999998</v>
      </c>
      <c r="G661" s="136">
        <f t="shared" si="42"/>
        <v>0</v>
      </c>
      <c r="H661" s="138">
        <f t="shared" si="43"/>
        <v>0</v>
      </c>
      <c r="K661" s="52" t="e">
        <f t="shared" si="44"/>
        <v>#DIV/0!</v>
      </c>
      <c r="L661" s="52" t="e">
        <f t="shared" si="45"/>
        <v>#DIV/0!</v>
      </c>
    </row>
    <row r="662" spans="6:12" x14ac:dyDescent="0.25">
      <c r="F662" s="197">
        <f>IF(ISBLANK(A662),VLOOKUP($C$1,'Exchange rates'!E:F,2,),(VLOOKUP(A662,'Exchange rates'!A:B,2,TRUE)))</f>
        <v>3.1909999999999998</v>
      </c>
      <c r="G662" s="136">
        <f t="shared" si="42"/>
        <v>0</v>
      </c>
      <c r="H662" s="138">
        <f t="shared" si="43"/>
        <v>0</v>
      </c>
      <c r="K662" s="52" t="e">
        <f t="shared" si="44"/>
        <v>#DIV/0!</v>
      </c>
      <c r="L662" s="52" t="e">
        <f t="shared" si="45"/>
        <v>#DIV/0!</v>
      </c>
    </row>
    <row r="663" spans="6:12" x14ac:dyDescent="0.25">
      <c r="F663" s="197">
        <f>IF(ISBLANK(A663),VLOOKUP($C$1,'Exchange rates'!E:F,2,),(VLOOKUP(A663,'Exchange rates'!A:B,2,TRUE)))</f>
        <v>3.1909999999999998</v>
      </c>
      <c r="G663" s="136">
        <f t="shared" si="42"/>
        <v>0</v>
      </c>
      <c r="H663" s="138">
        <f t="shared" si="43"/>
        <v>0</v>
      </c>
      <c r="K663" s="52" t="e">
        <f t="shared" si="44"/>
        <v>#DIV/0!</v>
      </c>
      <c r="L663" s="52" t="e">
        <f t="shared" si="45"/>
        <v>#DIV/0!</v>
      </c>
    </row>
    <row r="664" spans="6:12" x14ac:dyDescent="0.25">
      <c r="F664" s="197">
        <f>IF(ISBLANK(A664),VLOOKUP($C$1,'Exchange rates'!E:F,2,),(VLOOKUP(A664,'Exchange rates'!A:B,2,TRUE)))</f>
        <v>3.1909999999999998</v>
      </c>
      <c r="G664" s="136">
        <f t="shared" si="42"/>
        <v>0</v>
      </c>
      <c r="H664" s="138">
        <f t="shared" si="43"/>
        <v>0</v>
      </c>
      <c r="K664" s="52" t="e">
        <f t="shared" si="44"/>
        <v>#DIV/0!</v>
      </c>
      <c r="L664" s="52" t="e">
        <f t="shared" si="45"/>
        <v>#DIV/0!</v>
      </c>
    </row>
    <row r="665" spans="6:12" x14ac:dyDescent="0.25">
      <c r="F665" s="197">
        <f>IF(ISBLANK(A665),VLOOKUP($C$1,'Exchange rates'!E:F,2,),(VLOOKUP(A665,'Exchange rates'!A:B,2,TRUE)))</f>
        <v>3.1909999999999998</v>
      </c>
      <c r="G665" s="136">
        <f t="shared" si="42"/>
        <v>0</v>
      </c>
      <c r="H665" s="138">
        <f t="shared" si="43"/>
        <v>0</v>
      </c>
      <c r="K665" s="52" t="e">
        <f t="shared" si="44"/>
        <v>#DIV/0!</v>
      </c>
      <c r="L665" s="52" t="e">
        <f t="shared" si="45"/>
        <v>#DIV/0!</v>
      </c>
    </row>
    <row r="666" spans="6:12" x14ac:dyDescent="0.25">
      <c r="F666" s="197">
        <f>IF(ISBLANK(A666),VLOOKUP($C$1,'Exchange rates'!E:F,2,),(VLOOKUP(A666,'Exchange rates'!A:B,2,TRUE)))</f>
        <v>3.1909999999999998</v>
      </c>
      <c r="G666" s="136">
        <f t="shared" si="42"/>
        <v>0</v>
      </c>
      <c r="H666" s="138">
        <f t="shared" si="43"/>
        <v>0</v>
      </c>
      <c r="K666" s="52" t="e">
        <f t="shared" si="44"/>
        <v>#DIV/0!</v>
      </c>
      <c r="L666" s="52" t="e">
        <f t="shared" si="45"/>
        <v>#DIV/0!</v>
      </c>
    </row>
    <row r="667" spans="6:12" x14ac:dyDescent="0.25">
      <c r="F667" s="197">
        <f>IF(ISBLANK(A667),VLOOKUP($C$1,'Exchange rates'!E:F,2,),(VLOOKUP(A667,'Exchange rates'!A:B,2,TRUE)))</f>
        <v>3.1909999999999998</v>
      </c>
      <c r="G667" s="136">
        <f t="shared" si="42"/>
        <v>0</v>
      </c>
      <c r="H667" s="138">
        <f t="shared" si="43"/>
        <v>0</v>
      </c>
      <c r="K667" s="52" t="e">
        <f t="shared" si="44"/>
        <v>#DIV/0!</v>
      </c>
      <c r="L667" s="52" t="e">
        <f t="shared" si="45"/>
        <v>#DIV/0!</v>
      </c>
    </row>
    <row r="668" spans="6:12" x14ac:dyDescent="0.25">
      <c r="F668" s="197">
        <f>IF(ISBLANK(A668),VLOOKUP($C$1,'Exchange rates'!E:F,2,),(VLOOKUP(A668,'Exchange rates'!A:B,2,TRUE)))</f>
        <v>3.1909999999999998</v>
      </c>
      <c r="G668" s="136">
        <f t="shared" si="42"/>
        <v>0</v>
      </c>
      <c r="H668" s="138">
        <f t="shared" si="43"/>
        <v>0</v>
      </c>
      <c r="K668" s="52" t="e">
        <f t="shared" si="44"/>
        <v>#DIV/0!</v>
      </c>
      <c r="L668" s="52" t="e">
        <f t="shared" si="45"/>
        <v>#DIV/0!</v>
      </c>
    </row>
    <row r="669" spans="6:12" x14ac:dyDescent="0.25">
      <c r="F669" s="197">
        <f>IF(ISBLANK(A669),VLOOKUP($C$1,'Exchange rates'!E:F,2,),(VLOOKUP(A669,'Exchange rates'!A:B,2,TRUE)))</f>
        <v>3.1909999999999998</v>
      </c>
      <c r="G669" s="136">
        <f t="shared" si="42"/>
        <v>0</v>
      </c>
      <c r="H669" s="138">
        <f t="shared" si="43"/>
        <v>0</v>
      </c>
      <c r="K669" s="52" t="e">
        <f t="shared" si="44"/>
        <v>#DIV/0!</v>
      </c>
      <c r="L669" s="52" t="e">
        <f t="shared" si="45"/>
        <v>#DIV/0!</v>
      </c>
    </row>
    <row r="670" spans="6:12" x14ac:dyDescent="0.25">
      <c r="F670" s="197">
        <f>IF(ISBLANK(A670),VLOOKUP($C$1,'Exchange rates'!E:F,2,),(VLOOKUP(A670,'Exchange rates'!A:B,2,TRUE)))</f>
        <v>3.1909999999999998</v>
      </c>
      <c r="G670" s="136">
        <f t="shared" si="42"/>
        <v>0</v>
      </c>
      <c r="H670" s="138">
        <f t="shared" si="43"/>
        <v>0</v>
      </c>
      <c r="K670" s="52" t="e">
        <f t="shared" si="44"/>
        <v>#DIV/0!</v>
      </c>
      <c r="L670" s="52" t="e">
        <f t="shared" si="45"/>
        <v>#DIV/0!</v>
      </c>
    </row>
    <row r="671" spans="6:12" x14ac:dyDescent="0.25">
      <c r="F671" s="197">
        <f>IF(ISBLANK(A671),VLOOKUP($C$1,'Exchange rates'!E:F,2,),(VLOOKUP(A671,'Exchange rates'!A:B,2,TRUE)))</f>
        <v>3.1909999999999998</v>
      </c>
      <c r="G671" s="136">
        <f t="shared" si="42"/>
        <v>0</v>
      </c>
      <c r="H671" s="138">
        <f t="shared" si="43"/>
        <v>0</v>
      </c>
      <c r="K671" s="52" t="e">
        <f t="shared" si="44"/>
        <v>#DIV/0!</v>
      </c>
      <c r="L671" s="52" t="e">
        <f t="shared" si="45"/>
        <v>#DIV/0!</v>
      </c>
    </row>
    <row r="672" spans="6:12" x14ac:dyDescent="0.25">
      <c r="F672" s="197">
        <f>IF(ISBLANK(A672),VLOOKUP($C$1,'Exchange rates'!E:F,2,),(VLOOKUP(A672,'Exchange rates'!A:B,2,TRUE)))</f>
        <v>3.1909999999999998</v>
      </c>
      <c r="G672" s="136">
        <f t="shared" si="42"/>
        <v>0</v>
      </c>
      <c r="H672" s="138">
        <f t="shared" si="43"/>
        <v>0</v>
      </c>
      <c r="K672" s="52" t="e">
        <f t="shared" si="44"/>
        <v>#DIV/0!</v>
      </c>
      <c r="L672" s="52" t="e">
        <f t="shared" si="45"/>
        <v>#DIV/0!</v>
      </c>
    </row>
    <row r="673" spans="6:12" x14ac:dyDescent="0.25">
      <c r="F673" s="197">
        <f>IF(ISBLANK(A673),VLOOKUP($C$1,'Exchange rates'!E:F,2,),(VLOOKUP(A673,'Exchange rates'!A:B,2,TRUE)))</f>
        <v>3.1909999999999998</v>
      </c>
      <c r="G673" s="136">
        <f t="shared" si="42"/>
        <v>0</v>
      </c>
      <c r="H673" s="138">
        <f t="shared" si="43"/>
        <v>0</v>
      </c>
      <c r="K673" s="52" t="e">
        <f t="shared" si="44"/>
        <v>#DIV/0!</v>
      </c>
      <c r="L673" s="52" t="e">
        <f t="shared" si="45"/>
        <v>#DIV/0!</v>
      </c>
    </row>
    <row r="674" spans="6:12" x14ac:dyDescent="0.25">
      <c r="F674" s="197">
        <f>IF(ISBLANK(A674),VLOOKUP($C$1,'Exchange rates'!E:F,2,),(VLOOKUP(A674,'Exchange rates'!A:B,2,TRUE)))</f>
        <v>3.1909999999999998</v>
      </c>
      <c r="G674" s="136">
        <f t="shared" si="42"/>
        <v>0</v>
      </c>
      <c r="H674" s="138">
        <f t="shared" si="43"/>
        <v>0</v>
      </c>
      <c r="K674" s="52" t="e">
        <f t="shared" si="44"/>
        <v>#DIV/0!</v>
      </c>
      <c r="L674" s="52" t="e">
        <f t="shared" si="45"/>
        <v>#DIV/0!</v>
      </c>
    </row>
    <row r="675" spans="6:12" x14ac:dyDescent="0.25">
      <c r="F675" s="197">
        <f>IF(ISBLANK(A675),VLOOKUP($C$1,'Exchange rates'!E:F,2,),(VLOOKUP(A675,'Exchange rates'!A:B,2,TRUE)))</f>
        <v>3.1909999999999998</v>
      </c>
      <c r="G675" s="136">
        <f t="shared" si="42"/>
        <v>0</v>
      </c>
      <c r="H675" s="138">
        <f t="shared" si="43"/>
        <v>0</v>
      </c>
      <c r="K675" s="52" t="e">
        <f t="shared" si="44"/>
        <v>#DIV/0!</v>
      </c>
      <c r="L675" s="52" t="e">
        <f t="shared" si="45"/>
        <v>#DIV/0!</v>
      </c>
    </row>
    <row r="676" spans="6:12" x14ac:dyDescent="0.25">
      <c r="F676" s="197">
        <f>IF(ISBLANK(A676),VLOOKUP($C$1,'Exchange rates'!E:F,2,),(VLOOKUP(A676,'Exchange rates'!A:B,2,TRUE)))</f>
        <v>3.1909999999999998</v>
      </c>
      <c r="G676" s="136">
        <f t="shared" si="42"/>
        <v>0</v>
      </c>
      <c r="H676" s="138">
        <f t="shared" si="43"/>
        <v>0</v>
      </c>
      <c r="K676" s="52" t="e">
        <f t="shared" si="44"/>
        <v>#DIV/0!</v>
      </c>
      <c r="L676" s="52" t="e">
        <f t="shared" si="45"/>
        <v>#DIV/0!</v>
      </c>
    </row>
    <row r="677" spans="6:12" x14ac:dyDescent="0.25">
      <c r="F677" s="197">
        <f>IF(ISBLANK(A677),VLOOKUP($C$1,'Exchange rates'!E:F,2,),(VLOOKUP(A677,'Exchange rates'!A:B,2,TRUE)))</f>
        <v>3.1909999999999998</v>
      </c>
      <c r="G677" s="136">
        <f t="shared" si="42"/>
        <v>0</v>
      </c>
      <c r="H677" s="138">
        <f t="shared" si="43"/>
        <v>0</v>
      </c>
      <c r="K677" s="52" t="e">
        <f t="shared" si="44"/>
        <v>#DIV/0!</v>
      </c>
      <c r="L677" s="52" t="e">
        <f t="shared" si="45"/>
        <v>#DIV/0!</v>
      </c>
    </row>
    <row r="678" spans="6:12" x14ac:dyDescent="0.25">
      <c r="F678" s="197">
        <f>IF(ISBLANK(A678),VLOOKUP($C$1,'Exchange rates'!E:F,2,),(VLOOKUP(A678,'Exchange rates'!A:B,2,TRUE)))</f>
        <v>3.1909999999999998</v>
      </c>
      <c r="G678" s="136">
        <f t="shared" si="42"/>
        <v>0</v>
      </c>
      <c r="H678" s="138">
        <f t="shared" si="43"/>
        <v>0</v>
      </c>
      <c r="K678" s="52" t="e">
        <f t="shared" si="44"/>
        <v>#DIV/0!</v>
      </c>
      <c r="L678" s="52" t="e">
        <f t="shared" si="45"/>
        <v>#DIV/0!</v>
      </c>
    </row>
    <row r="679" spans="6:12" x14ac:dyDescent="0.25">
      <c r="F679" s="197">
        <f>IF(ISBLANK(A679),VLOOKUP($C$1,'Exchange rates'!E:F,2,),(VLOOKUP(A679,'Exchange rates'!A:B,2,TRUE)))</f>
        <v>3.1909999999999998</v>
      </c>
      <c r="G679" s="136">
        <f t="shared" si="42"/>
        <v>0</v>
      </c>
      <c r="H679" s="138">
        <f t="shared" si="43"/>
        <v>0</v>
      </c>
      <c r="K679" s="52" t="e">
        <f t="shared" si="44"/>
        <v>#DIV/0!</v>
      </c>
      <c r="L679" s="52" t="e">
        <f t="shared" si="45"/>
        <v>#DIV/0!</v>
      </c>
    </row>
    <row r="680" spans="6:12" x14ac:dyDescent="0.25">
      <c r="F680" s="197">
        <f>IF(ISBLANK(A680),VLOOKUP($C$1,'Exchange rates'!E:F,2,),(VLOOKUP(A680,'Exchange rates'!A:B,2,TRUE)))</f>
        <v>3.1909999999999998</v>
      </c>
      <c r="G680" s="136">
        <f t="shared" si="42"/>
        <v>0</v>
      </c>
      <c r="H680" s="138">
        <f t="shared" si="43"/>
        <v>0</v>
      </c>
      <c r="K680" s="52" t="e">
        <f t="shared" si="44"/>
        <v>#DIV/0!</v>
      </c>
      <c r="L680" s="52" t="e">
        <f t="shared" si="45"/>
        <v>#DIV/0!</v>
      </c>
    </row>
    <row r="681" spans="6:12" x14ac:dyDescent="0.25">
      <c r="F681" s="197">
        <f>IF(ISBLANK(A681),VLOOKUP($C$1,'Exchange rates'!E:F,2,),(VLOOKUP(A681,'Exchange rates'!A:B,2,TRUE)))</f>
        <v>3.1909999999999998</v>
      </c>
      <c r="G681" s="136">
        <f t="shared" si="42"/>
        <v>0</v>
      </c>
      <c r="H681" s="138">
        <f t="shared" si="43"/>
        <v>0</v>
      </c>
      <c r="K681" s="52" t="e">
        <f t="shared" si="44"/>
        <v>#DIV/0!</v>
      </c>
      <c r="L681" s="52" t="e">
        <f t="shared" si="45"/>
        <v>#DIV/0!</v>
      </c>
    </row>
    <row r="682" spans="6:12" x14ac:dyDescent="0.25">
      <c r="F682" s="197">
        <f>IF(ISBLANK(A682),VLOOKUP($C$1,'Exchange rates'!E:F,2,),(VLOOKUP(A682,'Exchange rates'!A:B,2,TRUE)))</f>
        <v>3.1909999999999998</v>
      </c>
      <c r="G682" s="136">
        <f t="shared" si="42"/>
        <v>0</v>
      </c>
      <c r="H682" s="138">
        <f t="shared" si="43"/>
        <v>0</v>
      </c>
      <c r="K682" s="52" t="e">
        <f t="shared" si="44"/>
        <v>#DIV/0!</v>
      </c>
      <c r="L682" s="52" t="e">
        <f t="shared" si="45"/>
        <v>#DIV/0!</v>
      </c>
    </row>
    <row r="683" spans="6:12" x14ac:dyDescent="0.25">
      <c r="F683" s="197">
        <f>IF(ISBLANK(A683),VLOOKUP($C$1,'Exchange rates'!E:F,2,),(VLOOKUP(A683,'Exchange rates'!A:B,2,TRUE)))</f>
        <v>3.1909999999999998</v>
      </c>
      <c r="G683" s="136">
        <f t="shared" si="42"/>
        <v>0</v>
      </c>
      <c r="H683" s="138">
        <f t="shared" si="43"/>
        <v>0</v>
      </c>
      <c r="K683" s="52" t="e">
        <f t="shared" si="44"/>
        <v>#DIV/0!</v>
      </c>
      <c r="L683" s="52" t="e">
        <f t="shared" si="45"/>
        <v>#DIV/0!</v>
      </c>
    </row>
    <row r="684" spans="6:12" x14ac:dyDescent="0.25">
      <c r="F684" s="197">
        <f>IF(ISBLANK(A684),VLOOKUP($C$1,'Exchange rates'!E:F,2,),(VLOOKUP(A684,'Exchange rates'!A:B,2,TRUE)))</f>
        <v>3.1909999999999998</v>
      </c>
      <c r="G684" s="136">
        <f t="shared" si="42"/>
        <v>0</v>
      </c>
      <c r="H684" s="138">
        <f t="shared" si="43"/>
        <v>0</v>
      </c>
      <c r="K684" s="52" t="e">
        <f t="shared" si="44"/>
        <v>#DIV/0!</v>
      </c>
      <c r="L684" s="52" t="e">
        <f t="shared" si="45"/>
        <v>#DIV/0!</v>
      </c>
    </row>
    <row r="685" spans="6:12" x14ac:dyDescent="0.25">
      <c r="F685" s="197">
        <f>IF(ISBLANK(A685),VLOOKUP($C$1,'Exchange rates'!E:F,2,),(VLOOKUP(A685,'Exchange rates'!A:B,2,TRUE)))</f>
        <v>3.1909999999999998</v>
      </c>
      <c r="G685" s="136">
        <f t="shared" si="42"/>
        <v>0</v>
      </c>
      <c r="H685" s="138">
        <f t="shared" si="43"/>
        <v>0</v>
      </c>
      <c r="K685" s="52" t="e">
        <f t="shared" si="44"/>
        <v>#DIV/0!</v>
      </c>
      <c r="L685" s="52" t="e">
        <f t="shared" si="45"/>
        <v>#DIV/0!</v>
      </c>
    </row>
    <row r="686" spans="6:12" x14ac:dyDescent="0.25">
      <c r="F686" s="197">
        <f>IF(ISBLANK(A686),VLOOKUP($C$1,'Exchange rates'!E:F,2,),(VLOOKUP(A686,'Exchange rates'!A:B,2,TRUE)))</f>
        <v>3.1909999999999998</v>
      </c>
      <c r="G686" s="136">
        <f t="shared" si="42"/>
        <v>0</v>
      </c>
      <c r="H686" s="138">
        <f t="shared" si="43"/>
        <v>0</v>
      </c>
      <c r="K686" s="52" t="e">
        <f t="shared" si="44"/>
        <v>#DIV/0!</v>
      </c>
      <c r="L686" s="52" t="e">
        <f t="shared" si="45"/>
        <v>#DIV/0!</v>
      </c>
    </row>
    <row r="687" spans="6:12" x14ac:dyDescent="0.25">
      <c r="F687" s="197">
        <f>IF(ISBLANK(A687),VLOOKUP($C$1,'Exchange rates'!E:F,2,),(VLOOKUP(A687,'Exchange rates'!A:B,2,TRUE)))</f>
        <v>3.1909999999999998</v>
      </c>
      <c r="G687" s="136">
        <f t="shared" si="42"/>
        <v>0</v>
      </c>
      <c r="H687" s="138">
        <f t="shared" si="43"/>
        <v>0</v>
      </c>
      <c r="K687" s="52" t="e">
        <f t="shared" si="44"/>
        <v>#DIV/0!</v>
      </c>
      <c r="L687" s="52" t="e">
        <f t="shared" si="45"/>
        <v>#DIV/0!</v>
      </c>
    </row>
    <row r="688" spans="6:12" x14ac:dyDescent="0.25">
      <c r="F688" s="197">
        <f>IF(ISBLANK(A688),VLOOKUP($C$1,'Exchange rates'!E:F,2,),(VLOOKUP(A688,'Exchange rates'!A:B,2,TRUE)))</f>
        <v>3.1909999999999998</v>
      </c>
      <c r="G688" s="136">
        <f t="shared" si="42"/>
        <v>0</v>
      </c>
      <c r="H688" s="138">
        <f t="shared" si="43"/>
        <v>0</v>
      </c>
      <c r="K688" s="52" t="e">
        <f t="shared" si="44"/>
        <v>#DIV/0!</v>
      </c>
      <c r="L688" s="52" t="e">
        <f t="shared" si="45"/>
        <v>#DIV/0!</v>
      </c>
    </row>
    <row r="689" spans="6:12" x14ac:dyDescent="0.25">
      <c r="F689" s="197">
        <f>IF(ISBLANK(A689),VLOOKUP($C$1,'Exchange rates'!E:F,2,),(VLOOKUP(A689,'Exchange rates'!A:B,2,TRUE)))</f>
        <v>3.1909999999999998</v>
      </c>
      <c r="G689" s="136">
        <f t="shared" si="42"/>
        <v>0</v>
      </c>
      <c r="H689" s="138">
        <f t="shared" si="43"/>
        <v>0</v>
      </c>
      <c r="K689" s="52" t="e">
        <f t="shared" si="44"/>
        <v>#DIV/0!</v>
      </c>
      <c r="L689" s="52" t="e">
        <f t="shared" si="45"/>
        <v>#DIV/0!</v>
      </c>
    </row>
    <row r="690" spans="6:12" x14ac:dyDescent="0.25">
      <c r="F690" s="197">
        <f>IF(ISBLANK(A690),VLOOKUP($C$1,'Exchange rates'!E:F,2,),(VLOOKUP(A690,'Exchange rates'!A:B,2,TRUE)))</f>
        <v>3.1909999999999998</v>
      </c>
      <c r="G690" s="136">
        <f t="shared" si="42"/>
        <v>0</v>
      </c>
      <c r="H690" s="138">
        <f t="shared" si="43"/>
        <v>0</v>
      </c>
      <c r="K690" s="52" t="e">
        <f t="shared" si="44"/>
        <v>#DIV/0!</v>
      </c>
      <c r="L690" s="52" t="e">
        <f t="shared" si="45"/>
        <v>#DIV/0!</v>
      </c>
    </row>
    <row r="691" spans="6:12" x14ac:dyDescent="0.25">
      <c r="F691" s="197">
        <f>IF(ISBLANK(A691),VLOOKUP($C$1,'Exchange rates'!E:F,2,),(VLOOKUP(A691,'Exchange rates'!A:B,2,TRUE)))</f>
        <v>3.1909999999999998</v>
      </c>
      <c r="G691" s="136">
        <f t="shared" si="42"/>
        <v>0</v>
      </c>
      <c r="H691" s="138">
        <f t="shared" si="43"/>
        <v>0</v>
      </c>
      <c r="K691" s="52" t="e">
        <f t="shared" si="44"/>
        <v>#DIV/0!</v>
      </c>
      <c r="L691" s="52" t="e">
        <f t="shared" si="45"/>
        <v>#DIV/0!</v>
      </c>
    </row>
    <row r="692" spans="6:12" x14ac:dyDescent="0.25">
      <c r="F692" s="197">
        <f>IF(ISBLANK(A692),VLOOKUP($C$1,'Exchange rates'!E:F,2,),(VLOOKUP(A692,'Exchange rates'!A:B,2,TRUE)))</f>
        <v>3.1909999999999998</v>
      </c>
      <c r="G692" s="136">
        <f t="shared" si="42"/>
        <v>0</v>
      </c>
      <c r="H692" s="138">
        <f t="shared" si="43"/>
        <v>0</v>
      </c>
      <c r="K692" s="52" t="e">
        <f t="shared" si="44"/>
        <v>#DIV/0!</v>
      </c>
      <c r="L692" s="52" t="e">
        <f t="shared" si="45"/>
        <v>#DIV/0!</v>
      </c>
    </row>
    <row r="693" spans="6:12" x14ac:dyDescent="0.25">
      <c r="F693" s="197">
        <f>IF(ISBLANK(A693),VLOOKUP($C$1,'Exchange rates'!E:F,2,),(VLOOKUP(A693,'Exchange rates'!A:B,2,TRUE)))</f>
        <v>3.1909999999999998</v>
      </c>
      <c r="G693" s="136">
        <f t="shared" si="42"/>
        <v>0</v>
      </c>
      <c r="H693" s="138">
        <f t="shared" si="43"/>
        <v>0</v>
      </c>
      <c r="K693" s="52" t="e">
        <f t="shared" si="44"/>
        <v>#DIV/0!</v>
      </c>
      <c r="L693" s="52" t="e">
        <f t="shared" si="45"/>
        <v>#DIV/0!</v>
      </c>
    </row>
    <row r="694" spans="6:12" x14ac:dyDescent="0.25">
      <c r="F694" s="197">
        <f>IF(ISBLANK(A694),VLOOKUP($C$1,'Exchange rates'!E:F,2,),(VLOOKUP(A694,'Exchange rates'!A:B,2,TRUE)))</f>
        <v>3.1909999999999998</v>
      </c>
      <c r="G694" s="136">
        <f t="shared" si="42"/>
        <v>0</v>
      </c>
      <c r="H694" s="138">
        <f t="shared" si="43"/>
        <v>0</v>
      </c>
      <c r="K694" s="52" t="e">
        <f t="shared" si="44"/>
        <v>#DIV/0!</v>
      </c>
      <c r="L694" s="52" t="e">
        <f t="shared" si="45"/>
        <v>#DIV/0!</v>
      </c>
    </row>
    <row r="695" spans="6:12" x14ac:dyDescent="0.25">
      <c r="F695" s="197">
        <f>IF(ISBLANK(A695),VLOOKUP($C$1,'Exchange rates'!E:F,2,),(VLOOKUP(A695,'Exchange rates'!A:B,2,TRUE)))</f>
        <v>3.1909999999999998</v>
      </c>
      <c r="G695" s="136">
        <f t="shared" si="42"/>
        <v>0</v>
      </c>
      <c r="H695" s="138">
        <f t="shared" si="43"/>
        <v>0</v>
      </c>
      <c r="K695" s="52" t="e">
        <f t="shared" si="44"/>
        <v>#DIV/0!</v>
      </c>
      <c r="L695" s="52" t="e">
        <f t="shared" si="45"/>
        <v>#DIV/0!</v>
      </c>
    </row>
    <row r="696" spans="6:12" x14ac:dyDescent="0.25">
      <c r="F696" s="197">
        <f>IF(ISBLANK(A696),VLOOKUP($C$1,'Exchange rates'!E:F,2,),(VLOOKUP(A696,'Exchange rates'!A:B,2,TRUE)))</f>
        <v>3.1909999999999998</v>
      </c>
      <c r="G696" s="136">
        <f t="shared" si="42"/>
        <v>0</v>
      </c>
      <c r="H696" s="138">
        <f t="shared" si="43"/>
        <v>0</v>
      </c>
      <c r="K696" s="52" t="e">
        <f t="shared" si="44"/>
        <v>#DIV/0!</v>
      </c>
      <c r="L696" s="52" t="e">
        <f t="shared" si="45"/>
        <v>#DIV/0!</v>
      </c>
    </row>
    <row r="697" spans="6:12" x14ac:dyDescent="0.25">
      <c r="F697" s="197">
        <f>IF(ISBLANK(A697),VLOOKUP($C$1,'Exchange rates'!E:F,2,),(VLOOKUP(A697,'Exchange rates'!A:B,2,TRUE)))</f>
        <v>3.1909999999999998</v>
      </c>
      <c r="G697" s="136">
        <f t="shared" si="42"/>
        <v>0</v>
      </c>
      <c r="H697" s="138">
        <f t="shared" si="43"/>
        <v>0</v>
      </c>
      <c r="K697" s="52" t="e">
        <f t="shared" si="44"/>
        <v>#DIV/0!</v>
      </c>
      <c r="L697" s="52" t="e">
        <f t="shared" si="45"/>
        <v>#DIV/0!</v>
      </c>
    </row>
    <row r="698" spans="6:12" x14ac:dyDescent="0.25">
      <c r="F698" s="197">
        <f>IF(ISBLANK(A698),VLOOKUP($C$1,'Exchange rates'!E:F,2,),(VLOOKUP(A698,'Exchange rates'!A:B,2,TRUE)))</f>
        <v>3.1909999999999998</v>
      </c>
      <c r="G698" s="136">
        <f t="shared" si="42"/>
        <v>0</v>
      </c>
      <c r="H698" s="138">
        <f t="shared" si="43"/>
        <v>0</v>
      </c>
      <c r="K698" s="52" t="e">
        <f t="shared" si="44"/>
        <v>#DIV/0!</v>
      </c>
      <c r="L698" s="52" t="e">
        <f t="shared" si="45"/>
        <v>#DIV/0!</v>
      </c>
    </row>
    <row r="699" spans="6:12" x14ac:dyDescent="0.25">
      <c r="F699" s="197">
        <f>IF(ISBLANK(A699),VLOOKUP($C$1,'Exchange rates'!E:F,2,),(VLOOKUP(A699,'Exchange rates'!A:B,2,TRUE)))</f>
        <v>3.1909999999999998</v>
      </c>
      <c r="G699" s="136">
        <f t="shared" si="42"/>
        <v>0</v>
      </c>
      <c r="H699" s="138">
        <f t="shared" si="43"/>
        <v>0</v>
      </c>
      <c r="K699" s="52" t="e">
        <f t="shared" si="44"/>
        <v>#DIV/0!</v>
      </c>
      <c r="L699" s="52" t="e">
        <f t="shared" si="45"/>
        <v>#DIV/0!</v>
      </c>
    </row>
    <row r="700" spans="6:12" x14ac:dyDescent="0.25">
      <c r="F700" s="197">
        <f>IF(ISBLANK(A700),VLOOKUP($C$1,'Exchange rates'!E:F,2,),(VLOOKUP(A700,'Exchange rates'!A:B,2,TRUE)))</f>
        <v>3.1909999999999998</v>
      </c>
      <c r="G700" s="136">
        <f t="shared" si="42"/>
        <v>0</v>
      </c>
      <c r="H700" s="138">
        <f t="shared" si="43"/>
        <v>0</v>
      </c>
      <c r="K700" s="52" t="e">
        <f t="shared" si="44"/>
        <v>#DIV/0!</v>
      </c>
      <c r="L700" s="52" t="e">
        <f t="shared" si="45"/>
        <v>#DIV/0!</v>
      </c>
    </row>
    <row r="701" spans="6:12" x14ac:dyDescent="0.25">
      <c r="F701" s="197">
        <f>IF(ISBLANK(A701),VLOOKUP($C$1,'Exchange rates'!E:F,2,),(VLOOKUP(A701,'Exchange rates'!A:B,2,TRUE)))</f>
        <v>3.1909999999999998</v>
      </c>
      <c r="G701" s="136">
        <f t="shared" si="42"/>
        <v>0</v>
      </c>
      <c r="H701" s="138">
        <f t="shared" si="43"/>
        <v>0</v>
      </c>
      <c r="K701" s="52" t="e">
        <f t="shared" si="44"/>
        <v>#DIV/0!</v>
      </c>
      <c r="L701" s="52" t="e">
        <f t="shared" si="45"/>
        <v>#DIV/0!</v>
      </c>
    </row>
    <row r="702" spans="6:12" x14ac:dyDescent="0.25">
      <c r="F702" s="197">
        <f>IF(ISBLANK(A702),VLOOKUP($C$1,'Exchange rates'!E:F,2,),(VLOOKUP(A702,'Exchange rates'!A:B,2,TRUE)))</f>
        <v>3.1909999999999998</v>
      </c>
      <c r="G702" s="136">
        <f t="shared" si="42"/>
        <v>0</v>
      </c>
      <c r="H702" s="138">
        <f t="shared" si="43"/>
        <v>0</v>
      </c>
      <c r="K702" s="52" t="e">
        <f t="shared" si="44"/>
        <v>#DIV/0!</v>
      </c>
      <c r="L702" s="52" t="e">
        <f t="shared" si="45"/>
        <v>#DIV/0!</v>
      </c>
    </row>
    <row r="703" spans="6:12" x14ac:dyDescent="0.25">
      <c r="F703" s="197">
        <f>IF(ISBLANK(A703),VLOOKUP($C$1,'Exchange rates'!E:F,2,),(VLOOKUP(A703,'Exchange rates'!A:B,2,TRUE)))</f>
        <v>3.1909999999999998</v>
      </c>
      <c r="G703" s="136">
        <f t="shared" si="42"/>
        <v>0</v>
      </c>
      <c r="H703" s="138">
        <f t="shared" si="43"/>
        <v>0</v>
      </c>
      <c r="K703" s="52" t="e">
        <f t="shared" si="44"/>
        <v>#DIV/0!</v>
      </c>
      <c r="L703" s="52" t="e">
        <f t="shared" si="45"/>
        <v>#DIV/0!</v>
      </c>
    </row>
    <row r="704" spans="6:12" x14ac:dyDescent="0.25">
      <c r="F704" s="197">
        <f>IF(ISBLANK(A704),VLOOKUP($C$1,'Exchange rates'!E:F,2,),(VLOOKUP(A704,'Exchange rates'!A:B,2,TRUE)))</f>
        <v>3.1909999999999998</v>
      </c>
      <c r="G704" s="136">
        <f t="shared" si="42"/>
        <v>0</v>
      </c>
      <c r="H704" s="138">
        <f t="shared" si="43"/>
        <v>0</v>
      </c>
      <c r="K704" s="52" t="e">
        <f t="shared" si="44"/>
        <v>#DIV/0!</v>
      </c>
      <c r="L704" s="52" t="e">
        <f t="shared" si="45"/>
        <v>#DIV/0!</v>
      </c>
    </row>
    <row r="705" spans="6:12" x14ac:dyDescent="0.25">
      <c r="F705" s="197">
        <f>IF(ISBLANK(A705),VLOOKUP($C$1,'Exchange rates'!E:F,2,),(VLOOKUP(A705,'Exchange rates'!A:B,2,TRUE)))</f>
        <v>3.1909999999999998</v>
      </c>
      <c r="G705" s="136">
        <f t="shared" si="42"/>
        <v>0</v>
      </c>
      <c r="H705" s="138">
        <f t="shared" si="43"/>
        <v>0</v>
      </c>
      <c r="K705" s="52" t="e">
        <f t="shared" si="44"/>
        <v>#DIV/0!</v>
      </c>
      <c r="L705" s="52" t="e">
        <f t="shared" si="45"/>
        <v>#DIV/0!</v>
      </c>
    </row>
    <row r="706" spans="6:12" x14ac:dyDescent="0.25">
      <c r="F706" s="197">
        <f>IF(ISBLANK(A706),VLOOKUP($C$1,'Exchange rates'!E:F,2,),(VLOOKUP(A706,'Exchange rates'!A:B,2,TRUE)))</f>
        <v>3.1909999999999998</v>
      </c>
      <c r="G706" s="136">
        <f t="shared" si="42"/>
        <v>0</v>
      </c>
      <c r="H706" s="138">
        <f t="shared" si="43"/>
        <v>0</v>
      </c>
      <c r="K706" s="52" t="e">
        <f t="shared" si="44"/>
        <v>#DIV/0!</v>
      </c>
      <c r="L706" s="52" t="e">
        <f t="shared" si="45"/>
        <v>#DIV/0!</v>
      </c>
    </row>
    <row r="707" spans="6:12" x14ac:dyDescent="0.25">
      <c r="F707" s="197">
        <f>IF(ISBLANK(A707),VLOOKUP($C$1,'Exchange rates'!E:F,2,),(VLOOKUP(A707,'Exchange rates'!A:B,2,TRUE)))</f>
        <v>3.1909999999999998</v>
      </c>
      <c r="G707" s="136">
        <f t="shared" si="42"/>
        <v>0</v>
      </c>
      <c r="H707" s="138">
        <f t="shared" si="43"/>
        <v>0</v>
      </c>
      <c r="K707" s="52" t="e">
        <f t="shared" si="44"/>
        <v>#DIV/0!</v>
      </c>
      <c r="L707" s="52" t="e">
        <f t="shared" si="45"/>
        <v>#DIV/0!</v>
      </c>
    </row>
    <row r="708" spans="6:12" x14ac:dyDescent="0.25">
      <c r="F708" s="197">
        <f>IF(ISBLANK(A708),VLOOKUP($C$1,'Exchange rates'!E:F,2,),(VLOOKUP(A708,'Exchange rates'!A:B,2,TRUE)))</f>
        <v>3.1909999999999998</v>
      </c>
      <c r="G708" s="136">
        <f t="shared" si="42"/>
        <v>0</v>
      </c>
      <c r="H708" s="138">
        <f t="shared" si="43"/>
        <v>0</v>
      </c>
      <c r="K708" s="52" t="e">
        <f t="shared" si="44"/>
        <v>#DIV/0!</v>
      </c>
      <c r="L708" s="52" t="e">
        <f t="shared" si="45"/>
        <v>#DIV/0!</v>
      </c>
    </row>
    <row r="709" spans="6:12" x14ac:dyDescent="0.25">
      <c r="F709" s="197">
        <f>IF(ISBLANK(A709),VLOOKUP($C$1,'Exchange rates'!E:F,2,),(VLOOKUP(A709,'Exchange rates'!A:B,2,TRUE)))</f>
        <v>3.1909999999999998</v>
      </c>
      <c r="G709" s="136">
        <f t="shared" si="42"/>
        <v>0</v>
      </c>
      <c r="H709" s="138">
        <f t="shared" si="43"/>
        <v>0</v>
      </c>
      <c r="K709" s="52" t="e">
        <f t="shared" si="44"/>
        <v>#DIV/0!</v>
      </c>
      <c r="L709" s="52" t="e">
        <f t="shared" si="45"/>
        <v>#DIV/0!</v>
      </c>
    </row>
    <row r="710" spans="6:12" x14ac:dyDescent="0.25">
      <c r="F710" s="197">
        <f>IF(ISBLANK(A710),VLOOKUP($C$1,'Exchange rates'!E:F,2,),(VLOOKUP(A710,'Exchange rates'!A:B,2,TRUE)))</f>
        <v>3.1909999999999998</v>
      </c>
      <c r="G710" s="136">
        <f t="shared" si="42"/>
        <v>0</v>
      </c>
      <c r="H710" s="138">
        <f t="shared" si="43"/>
        <v>0</v>
      </c>
      <c r="K710" s="52" t="e">
        <f t="shared" si="44"/>
        <v>#DIV/0!</v>
      </c>
      <c r="L710" s="52" t="e">
        <f t="shared" si="45"/>
        <v>#DIV/0!</v>
      </c>
    </row>
    <row r="711" spans="6:12" x14ac:dyDescent="0.25">
      <c r="F711" s="197">
        <f>IF(ISBLANK(A711),VLOOKUP($C$1,'Exchange rates'!E:F,2,),(VLOOKUP(A711,'Exchange rates'!A:B,2,TRUE)))</f>
        <v>3.1909999999999998</v>
      </c>
      <c r="G711" s="136">
        <f t="shared" ref="G711:G774" si="46">IF(D711="NIS",C711/F711,C711)</f>
        <v>0</v>
      </c>
      <c r="H711" s="138">
        <f t="shared" ref="H711:H774" si="47">IF(D711="USD",C711*F711,C711)</f>
        <v>0</v>
      </c>
      <c r="K711" s="52" t="e">
        <f t="shared" ref="K711:K740" si="48">H711/G711</f>
        <v>#DIV/0!</v>
      </c>
      <c r="L711" s="52" t="e">
        <f t="shared" ref="L711:L740" si="49">ROUND(K711-3.4,0)</f>
        <v>#DIV/0!</v>
      </c>
    </row>
    <row r="712" spans="6:12" x14ac:dyDescent="0.25">
      <c r="F712" s="197">
        <f>IF(ISBLANK(A712),VLOOKUP($C$1,'Exchange rates'!E:F,2,),(VLOOKUP(A712,'Exchange rates'!A:B,2,TRUE)))</f>
        <v>3.1909999999999998</v>
      </c>
      <c r="G712" s="136">
        <f t="shared" si="46"/>
        <v>0</v>
      </c>
      <c r="H712" s="138">
        <f t="shared" si="47"/>
        <v>0</v>
      </c>
      <c r="K712" s="52" t="e">
        <f t="shared" si="48"/>
        <v>#DIV/0!</v>
      </c>
      <c r="L712" s="52" t="e">
        <f t="shared" si="49"/>
        <v>#DIV/0!</v>
      </c>
    </row>
    <row r="713" spans="6:12" x14ac:dyDescent="0.25">
      <c r="F713" s="197">
        <f>IF(ISBLANK(A713),VLOOKUP($C$1,'Exchange rates'!E:F,2,),(VLOOKUP(A713,'Exchange rates'!A:B,2,TRUE)))</f>
        <v>3.1909999999999998</v>
      </c>
      <c r="G713" s="136">
        <f t="shared" si="46"/>
        <v>0</v>
      </c>
      <c r="H713" s="138">
        <f t="shared" si="47"/>
        <v>0</v>
      </c>
      <c r="K713" s="52" t="e">
        <f t="shared" si="48"/>
        <v>#DIV/0!</v>
      </c>
      <c r="L713" s="52" t="e">
        <f t="shared" si="49"/>
        <v>#DIV/0!</v>
      </c>
    </row>
    <row r="714" spans="6:12" x14ac:dyDescent="0.25">
      <c r="F714" s="197">
        <f>IF(ISBLANK(A714),VLOOKUP($C$1,'Exchange rates'!E:F,2,),(VLOOKUP(A714,'Exchange rates'!A:B,2,TRUE)))</f>
        <v>3.1909999999999998</v>
      </c>
      <c r="G714" s="136">
        <f t="shared" si="46"/>
        <v>0</v>
      </c>
      <c r="H714" s="138">
        <f t="shared" si="47"/>
        <v>0</v>
      </c>
      <c r="K714" s="52" t="e">
        <f t="shared" si="48"/>
        <v>#DIV/0!</v>
      </c>
      <c r="L714" s="52" t="e">
        <f t="shared" si="49"/>
        <v>#DIV/0!</v>
      </c>
    </row>
    <row r="715" spans="6:12" x14ac:dyDescent="0.25">
      <c r="F715" s="197">
        <f>IF(ISBLANK(A715),VLOOKUP($C$1,'Exchange rates'!E:F,2,),(VLOOKUP(A715,'Exchange rates'!A:B,2,TRUE)))</f>
        <v>3.1909999999999998</v>
      </c>
      <c r="G715" s="136">
        <f t="shared" si="46"/>
        <v>0</v>
      </c>
      <c r="H715" s="138">
        <f t="shared" si="47"/>
        <v>0</v>
      </c>
      <c r="K715" s="52" t="e">
        <f t="shared" si="48"/>
        <v>#DIV/0!</v>
      </c>
      <c r="L715" s="52" t="e">
        <f t="shared" si="49"/>
        <v>#DIV/0!</v>
      </c>
    </row>
    <row r="716" spans="6:12" x14ac:dyDescent="0.25">
      <c r="F716" s="197">
        <f>IF(ISBLANK(A716),VLOOKUP($C$1,'Exchange rates'!E:F,2,),(VLOOKUP(A716,'Exchange rates'!A:B,2,TRUE)))</f>
        <v>3.1909999999999998</v>
      </c>
      <c r="G716" s="136">
        <f t="shared" si="46"/>
        <v>0</v>
      </c>
      <c r="H716" s="138">
        <f t="shared" si="47"/>
        <v>0</v>
      </c>
      <c r="K716" s="52" t="e">
        <f t="shared" si="48"/>
        <v>#DIV/0!</v>
      </c>
      <c r="L716" s="52" t="e">
        <f t="shared" si="49"/>
        <v>#DIV/0!</v>
      </c>
    </row>
    <row r="717" spans="6:12" x14ac:dyDescent="0.25">
      <c r="F717" s="197">
        <f>IF(ISBLANK(A717),VLOOKUP($C$1,'Exchange rates'!E:F,2,),(VLOOKUP(A717,'Exchange rates'!A:B,2,TRUE)))</f>
        <v>3.1909999999999998</v>
      </c>
      <c r="G717" s="136">
        <f t="shared" si="46"/>
        <v>0</v>
      </c>
      <c r="H717" s="138">
        <f t="shared" si="47"/>
        <v>0</v>
      </c>
      <c r="K717" s="52" t="e">
        <f t="shared" si="48"/>
        <v>#DIV/0!</v>
      </c>
      <c r="L717" s="52" t="e">
        <f t="shared" si="49"/>
        <v>#DIV/0!</v>
      </c>
    </row>
    <row r="718" spans="6:12" x14ac:dyDescent="0.25">
      <c r="F718" s="197">
        <f>IF(ISBLANK(A718),VLOOKUP($C$1,'Exchange rates'!E:F,2,),(VLOOKUP(A718,'Exchange rates'!A:B,2,TRUE)))</f>
        <v>3.1909999999999998</v>
      </c>
      <c r="G718" s="136">
        <f t="shared" si="46"/>
        <v>0</v>
      </c>
      <c r="H718" s="138">
        <f t="shared" si="47"/>
        <v>0</v>
      </c>
      <c r="K718" s="52" t="e">
        <f t="shared" si="48"/>
        <v>#DIV/0!</v>
      </c>
      <c r="L718" s="52" t="e">
        <f t="shared" si="49"/>
        <v>#DIV/0!</v>
      </c>
    </row>
    <row r="719" spans="6:12" x14ac:dyDescent="0.25">
      <c r="F719" s="197">
        <f>IF(ISBLANK(A719),VLOOKUP($C$1,'Exchange rates'!E:F,2,),(VLOOKUP(A719,'Exchange rates'!A:B,2,TRUE)))</f>
        <v>3.1909999999999998</v>
      </c>
      <c r="G719" s="136">
        <f t="shared" si="46"/>
        <v>0</v>
      </c>
      <c r="H719" s="138">
        <f t="shared" si="47"/>
        <v>0</v>
      </c>
      <c r="K719" s="52" t="e">
        <f t="shared" si="48"/>
        <v>#DIV/0!</v>
      </c>
      <c r="L719" s="52" t="e">
        <f t="shared" si="49"/>
        <v>#DIV/0!</v>
      </c>
    </row>
    <row r="720" spans="6:12" x14ac:dyDescent="0.25">
      <c r="F720" s="197">
        <f>IF(ISBLANK(A720),VLOOKUP($C$1,'Exchange rates'!E:F,2,),(VLOOKUP(A720,'Exchange rates'!A:B,2,TRUE)))</f>
        <v>3.1909999999999998</v>
      </c>
      <c r="G720" s="136">
        <f t="shared" si="46"/>
        <v>0</v>
      </c>
      <c r="H720" s="138">
        <f t="shared" si="47"/>
        <v>0</v>
      </c>
      <c r="K720" s="52" t="e">
        <f t="shared" si="48"/>
        <v>#DIV/0!</v>
      </c>
      <c r="L720" s="52" t="e">
        <f t="shared" si="49"/>
        <v>#DIV/0!</v>
      </c>
    </row>
    <row r="721" spans="6:12" x14ac:dyDescent="0.25">
      <c r="F721" s="197">
        <f>IF(ISBLANK(A721),VLOOKUP($C$1,'Exchange rates'!E:F,2,),(VLOOKUP(A721,'Exchange rates'!A:B,2,TRUE)))</f>
        <v>3.1909999999999998</v>
      </c>
      <c r="G721" s="136">
        <f t="shared" si="46"/>
        <v>0</v>
      </c>
      <c r="H721" s="138">
        <f t="shared" si="47"/>
        <v>0</v>
      </c>
      <c r="K721" s="52" t="e">
        <f t="shared" si="48"/>
        <v>#DIV/0!</v>
      </c>
      <c r="L721" s="52" t="e">
        <f t="shared" si="49"/>
        <v>#DIV/0!</v>
      </c>
    </row>
    <row r="722" spans="6:12" x14ac:dyDescent="0.25">
      <c r="F722" s="197">
        <f>IF(ISBLANK(A722),VLOOKUP($C$1,'Exchange rates'!E:F,2,),(VLOOKUP(A722,'Exchange rates'!A:B,2,TRUE)))</f>
        <v>3.1909999999999998</v>
      </c>
      <c r="G722" s="136">
        <f t="shared" si="46"/>
        <v>0</v>
      </c>
      <c r="H722" s="138">
        <f t="shared" si="47"/>
        <v>0</v>
      </c>
      <c r="K722" s="52" t="e">
        <f t="shared" si="48"/>
        <v>#DIV/0!</v>
      </c>
      <c r="L722" s="52" t="e">
        <f t="shared" si="49"/>
        <v>#DIV/0!</v>
      </c>
    </row>
    <row r="723" spans="6:12" x14ac:dyDescent="0.25">
      <c r="F723" s="197">
        <f>IF(ISBLANK(A723),VLOOKUP($C$1,'Exchange rates'!E:F,2,),(VLOOKUP(A723,'Exchange rates'!A:B,2,TRUE)))</f>
        <v>3.1909999999999998</v>
      </c>
      <c r="G723" s="136">
        <f t="shared" si="46"/>
        <v>0</v>
      </c>
      <c r="H723" s="138">
        <f t="shared" si="47"/>
        <v>0</v>
      </c>
      <c r="K723" s="52" t="e">
        <f t="shared" si="48"/>
        <v>#DIV/0!</v>
      </c>
      <c r="L723" s="52" t="e">
        <f t="shared" si="49"/>
        <v>#DIV/0!</v>
      </c>
    </row>
    <row r="724" spans="6:12" x14ac:dyDescent="0.25">
      <c r="F724" s="197">
        <f>IF(ISBLANK(A724),VLOOKUP($C$1,'Exchange rates'!E:F,2,),(VLOOKUP(A724,'Exchange rates'!A:B,2,TRUE)))</f>
        <v>3.1909999999999998</v>
      </c>
      <c r="G724" s="136">
        <f t="shared" si="46"/>
        <v>0</v>
      </c>
      <c r="H724" s="138">
        <f t="shared" si="47"/>
        <v>0</v>
      </c>
      <c r="K724" s="52" t="e">
        <f t="shared" si="48"/>
        <v>#DIV/0!</v>
      </c>
      <c r="L724" s="52" t="e">
        <f t="shared" si="49"/>
        <v>#DIV/0!</v>
      </c>
    </row>
    <row r="725" spans="6:12" x14ac:dyDescent="0.25">
      <c r="F725" s="197">
        <f>IF(ISBLANK(A725),VLOOKUP($C$1,'Exchange rates'!E:F,2,),(VLOOKUP(A725,'Exchange rates'!A:B,2,TRUE)))</f>
        <v>3.1909999999999998</v>
      </c>
      <c r="G725" s="136">
        <f t="shared" si="46"/>
        <v>0</v>
      </c>
      <c r="H725" s="138">
        <f t="shared" si="47"/>
        <v>0</v>
      </c>
      <c r="K725" s="52" t="e">
        <f t="shared" si="48"/>
        <v>#DIV/0!</v>
      </c>
      <c r="L725" s="52" t="e">
        <f t="shared" si="49"/>
        <v>#DIV/0!</v>
      </c>
    </row>
    <row r="726" spans="6:12" x14ac:dyDescent="0.25">
      <c r="F726" s="197">
        <f>IF(ISBLANK(A726),VLOOKUP($C$1,'Exchange rates'!E:F,2,),(VLOOKUP(A726,'Exchange rates'!A:B,2,TRUE)))</f>
        <v>3.1909999999999998</v>
      </c>
      <c r="G726" s="136">
        <f t="shared" si="46"/>
        <v>0</v>
      </c>
      <c r="H726" s="138">
        <f t="shared" si="47"/>
        <v>0</v>
      </c>
      <c r="K726" s="52" t="e">
        <f t="shared" si="48"/>
        <v>#DIV/0!</v>
      </c>
      <c r="L726" s="52" t="e">
        <f t="shared" si="49"/>
        <v>#DIV/0!</v>
      </c>
    </row>
    <row r="727" spans="6:12" x14ac:dyDescent="0.25">
      <c r="F727" s="197">
        <f>IF(ISBLANK(A727),VLOOKUP($C$1,'Exchange rates'!E:F,2,),(VLOOKUP(A727,'Exchange rates'!A:B,2,TRUE)))</f>
        <v>3.1909999999999998</v>
      </c>
      <c r="G727" s="136">
        <f t="shared" si="46"/>
        <v>0</v>
      </c>
      <c r="H727" s="138">
        <f t="shared" si="47"/>
        <v>0</v>
      </c>
      <c r="K727" s="52" t="e">
        <f t="shared" si="48"/>
        <v>#DIV/0!</v>
      </c>
      <c r="L727" s="52" t="e">
        <f t="shared" si="49"/>
        <v>#DIV/0!</v>
      </c>
    </row>
    <row r="728" spans="6:12" x14ac:dyDescent="0.25">
      <c r="F728" s="197">
        <f>IF(ISBLANK(A728),VLOOKUP($C$1,'Exchange rates'!E:F,2,),(VLOOKUP(A728,'Exchange rates'!A:B,2,TRUE)))</f>
        <v>3.1909999999999998</v>
      </c>
      <c r="G728" s="136">
        <f t="shared" si="46"/>
        <v>0</v>
      </c>
      <c r="H728" s="138">
        <f t="shared" si="47"/>
        <v>0</v>
      </c>
      <c r="K728" s="52" t="e">
        <f t="shared" si="48"/>
        <v>#DIV/0!</v>
      </c>
      <c r="L728" s="52" t="e">
        <f t="shared" si="49"/>
        <v>#DIV/0!</v>
      </c>
    </row>
    <row r="729" spans="6:12" x14ac:dyDescent="0.25">
      <c r="F729" s="197">
        <f>IF(ISBLANK(A729),VLOOKUP($C$1,'Exchange rates'!E:F,2,),(VLOOKUP(A729,'Exchange rates'!A:B,2,TRUE)))</f>
        <v>3.1909999999999998</v>
      </c>
      <c r="G729" s="136">
        <f t="shared" si="46"/>
        <v>0</v>
      </c>
      <c r="H729" s="138">
        <f t="shared" si="47"/>
        <v>0</v>
      </c>
      <c r="K729" s="52" t="e">
        <f t="shared" si="48"/>
        <v>#DIV/0!</v>
      </c>
      <c r="L729" s="52" t="e">
        <f t="shared" si="49"/>
        <v>#DIV/0!</v>
      </c>
    </row>
    <row r="730" spans="6:12" x14ac:dyDescent="0.25">
      <c r="F730" s="197">
        <f>IF(ISBLANK(A730),VLOOKUP($C$1,'Exchange rates'!E:F,2,),(VLOOKUP(A730,'Exchange rates'!A:B,2,TRUE)))</f>
        <v>3.1909999999999998</v>
      </c>
      <c r="G730" s="136">
        <f t="shared" si="46"/>
        <v>0</v>
      </c>
      <c r="H730" s="138">
        <f t="shared" si="47"/>
        <v>0</v>
      </c>
      <c r="K730" s="52" t="e">
        <f t="shared" si="48"/>
        <v>#DIV/0!</v>
      </c>
      <c r="L730" s="52" t="e">
        <f t="shared" si="49"/>
        <v>#DIV/0!</v>
      </c>
    </row>
    <row r="731" spans="6:12" x14ac:dyDescent="0.25">
      <c r="F731" s="197">
        <f>IF(ISBLANK(A731),VLOOKUP($C$1,'Exchange rates'!E:F,2,),(VLOOKUP(A731,'Exchange rates'!A:B,2,TRUE)))</f>
        <v>3.1909999999999998</v>
      </c>
      <c r="G731" s="136">
        <f t="shared" si="46"/>
        <v>0</v>
      </c>
      <c r="H731" s="138">
        <f t="shared" si="47"/>
        <v>0</v>
      </c>
      <c r="K731" s="52" t="e">
        <f t="shared" si="48"/>
        <v>#DIV/0!</v>
      </c>
      <c r="L731" s="52" t="e">
        <f t="shared" si="49"/>
        <v>#DIV/0!</v>
      </c>
    </row>
    <row r="732" spans="6:12" x14ac:dyDescent="0.25">
      <c r="F732" s="197">
        <f>IF(ISBLANK(A732),VLOOKUP($C$1,'Exchange rates'!E:F,2,),(VLOOKUP(A732,'Exchange rates'!A:B,2,TRUE)))</f>
        <v>3.1909999999999998</v>
      </c>
      <c r="G732" s="136">
        <f t="shared" si="46"/>
        <v>0</v>
      </c>
      <c r="H732" s="138">
        <f t="shared" si="47"/>
        <v>0</v>
      </c>
      <c r="K732" s="52" t="e">
        <f t="shared" si="48"/>
        <v>#DIV/0!</v>
      </c>
      <c r="L732" s="52" t="e">
        <f t="shared" si="49"/>
        <v>#DIV/0!</v>
      </c>
    </row>
    <row r="733" spans="6:12" x14ac:dyDescent="0.25">
      <c r="F733" s="197">
        <f>IF(ISBLANK(A733),VLOOKUP($C$1,'Exchange rates'!E:F,2,),(VLOOKUP(A733,'Exchange rates'!A:B,2,TRUE)))</f>
        <v>3.1909999999999998</v>
      </c>
      <c r="G733" s="136">
        <f t="shared" si="46"/>
        <v>0</v>
      </c>
      <c r="H733" s="138">
        <f t="shared" si="47"/>
        <v>0</v>
      </c>
      <c r="K733" s="52" t="e">
        <f t="shared" si="48"/>
        <v>#DIV/0!</v>
      </c>
      <c r="L733" s="52" t="e">
        <f t="shared" si="49"/>
        <v>#DIV/0!</v>
      </c>
    </row>
    <row r="734" spans="6:12" x14ac:dyDescent="0.25">
      <c r="F734" s="197">
        <f>IF(ISBLANK(A734),VLOOKUP($C$1,'Exchange rates'!E:F,2,),(VLOOKUP(A734,'Exchange rates'!A:B,2,TRUE)))</f>
        <v>3.1909999999999998</v>
      </c>
      <c r="G734" s="136">
        <f t="shared" si="46"/>
        <v>0</v>
      </c>
      <c r="H734" s="138">
        <f t="shared" si="47"/>
        <v>0</v>
      </c>
      <c r="K734" s="52" t="e">
        <f t="shared" si="48"/>
        <v>#DIV/0!</v>
      </c>
      <c r="L734" s="52" t="e">
        <f t="shared" si="49"/>
        <v>#DIV/0!</v>
      </c>
    </row>
    <row r="735" spans="6:12" x14ac:dyDescent="0.25">
      <c r="F735" s="197">
        <f>IF(ISBLANK(A735),VLOOKUP($C$1,'Exchange rates'!E:F,2,),(VLOOKUP(A735,'Exchange rates'!A:B,2,TRUE)))</f>
        <v>3.1909999999999998</v>
      </c>
      <c r="G735" s="136">
        <f t="shared" si="46"/>
        <v>0</v>
      </c>
      <c r="H735" s="138">
        <f t="shared" si="47"/>
        <v>0</v>
      </c>
      <c r="K735" s="52" t="e">
        <f t="shared" si="48"/>
        <v>#DIV/0!</v>
      </c>
      <c r="L735" s="52" t="e">
        <f t="shared" si="49"/>
        <v>#DIV/0!</v>
      </c>
    </row>
    <row r="736" spans="6:12" x14ac:dyDescent="0.25">
      <c r="F736" s="197">
        <f>IF(ISBLANK(A736),VLOOKUP($C$1,'Exchange rates'!E:F,2,),(VLOOKUP(A736,'Exchange rates'!A:B,2,TRUE)))</f>
        <v>3.1909999999999998</v>
      </c>
      <c r="G736" s="136">
        <f t="shared" si="46"/>
        <v>0</v>
      </c>
      <c r="H736" s="138">
        <f t="shared" si="47"/>
        <v>0</v>
      </c>
      <c r="K736" s="52" t="e">
        <f t="shared" si="48"/>
        <v>#DIV/0!</v>
      </c>
      <c r="L736" s="52" t="e">
        <f t="shared" si="49"/>
        <v>#DIV/0!</v>
      </c>
    </row>
    <row r="737" spans="6:12" x14ac:dyDescent="0.25">
      <c r="F737" s="197">
        <f>IF(ISBLANK(A737),VLOOKUP($C$1,'Exchange rates'!E:F,2,),(VLOOKUP(A737,'Exchange rates'!A:B,2,TRUE)))</f>
        <v>3.1909999999999998</v>
      </c>
      <c r="G737" s="136">
        <f t="shared" si="46"/>
        <v>0</v>
      </c>
      <c r="H737" s="138">
        <f t="shared" si="47"/>
        <v>0</v>
      </c>
      <c r="K737" s="52" t="e">
        <f t="shared" si="48"/>
        <v>#DIV/0!</v>
      </c>
      <c r="L737" s="52" t="e">
        <f t="shared" si="49"/>
        <v>#DIV/0!</v>
      </c>
    </row>
    <row r="738" spans="6:12" x14ac:dyDescent="0.25">
      <c r="F738" s="197">
        <f>IF(ISBLANK(A738),VLOOKUP($C$1,'Exchange rates'!E:F,2,),(VLOOKUP(A738,'Exchange rates'!A:B,2,TRUE)))</f>
        <v>3.1909999999999998</v>
      </c>
      <c r="G738" s="136">
        <f t="shared" si="46"/>
        <v>0</v>
      </c>
      <c r="H738" s="138">
        <f t="shared" si="47"/>
        <v>0</v>
      </c>
      <c r="K738" s="52" t="e">
        <f t="shared" si="48"/>
        <v>#DIV/0!</v>
      </c>
      <c r="L738" s="52" t="e">
        <f t="shared" si="49"/>
        <v>#DIV/0!</v>
      </c>
    </row>
    <row r="739" spans="6:12" x14ac:dyDescent="0.25">
      <c r="F739" s="197">
        <f>IF(ISBLANK(A739),VLOOKUP($C$1,'Exchange rates'!E:F,2,),(VLOOKUP(A739,'Exchange rates'!A:B,2,TRUE)))</f>
        <v>3.1909999999999998</v>
      </c>
      <c r="G739" s="136">
        <f t="shared" si="46"/>
        <v>0</v>
      </c>
      <c r="H739" s="138">
        <f t="shared" si="47"/>
        <v>0</v>
      </c>
      <c r="K739" s="52" t="e">
        <f t="shared" si="48"/>
        <v>#DIV/0!</v>
      </c>
      <c r="L739" s="52" t="e">
        <f t="shared" si="49"/>
        <v>#DIV/0!</v>
      </c>
    </row>
    <row r="740" spans="6:12" x14ac:dyDescent="0.25">
      <c r="F740" s="197">
        <f>IF(ISBLANK(A740),VLOOKUP($C$1,'Exchange rates'!E:F,2,),(VLOOKUP(A740,'Exchange rates'!A:B,2,TRUE)))</f>
        <v>3.1909999999999998</v>
      </c>
      <c r="G740" s="136">
        <f t="shared" si="46"/>
        <v>0</v>
      </c>
      <c r="H740" s="138">
        <f t="shared" si="47"/>
        <v>0</v>
      </c>
      <c r="K740" s="52" t="e">
        <f t="shared" si="48"/>
        <v>#DIV/0!</v>
      </c>
      <c r="L740" s="52" t="e">
        <f t="shared" si="49"/>
        <v>#DIV/0!</v>
      </c>
    </row>
    <row r="741" spans="6:12" x14ac:dyDescent="0.25">
      <c r="F741" s="197">
        <f>IF(ISBLANK(A741),VLOOKUP($C$1,'Exchange rates'!E:F,2,),(VLOOKUP(A741,'Exchange rates'!A:B,2,TRUE)))</f>
        <v>3.1909999999999998</v>
      </c>
      <c r="G741" s="136">
        <f t="shared" si="46"/>
        <v>0</v>
      </c>
      <c r="H741" s="138">
        <f t="shared" si="47"/>
        <v>0</v>
      </c>
    </row>
    <row r="742" spans="6:12" x14ac:dyDescent="0.25">
      <c r="F742" s="197">
        <f>IF(ISBLANK(A742),VLOOKUP($C$1,'Exchange rates'!E:F,2,),(VLOOKUP(A742,'Exchange rates'!A:B,2,TRUE)))</f>
        <v>3.1909999999999998</v>
      </c>
      <c r="G742" s="136">
        <f t="shared" si="46"/>
        <v>0</v>
      </c>
      <c r="H742" s="138">
        <f t="shared" si="47"/>
        <v>0</v>
      </c>
    </row>
    <row r="743" spans="6:12" x14ac:dyDescent="0.25">
      <c r="F743" s="197">
        <f>IF(ISBLANK(A743),VLOOKUP($C$1,'Exchange rates'!E:F,2,),(VLOOKUP(A743,'Exchange rates'!A:B,2,TRUE)))</f>
        <v>3.1909999999999998</v>
      </c>
      <c r="G743" s="136">
        <f t="shared" si="46"/>
        <v>0</v>
      </c>
      <c r="H743" s="138">
        <f t="shared" si="47"/>
        <v>0</v>
      </c>
    </row>
    <row r="744" spans="6:12" x14ac:dyDescent="0.25">
      <c r="F744" s="197">
        <f>IF(ISBLANK(A744),VLOOKUP($C$1,'Exchange rates'!E:F,2,),(VLOOKUP(A744,'Exchange rates'!A:B,2,TRUE)))</f>
        <v>3.1909999999999998</v>
      </c>
      <c r="G744" s="136">
        <f t="shared" si="46"/>
        <v>0</v>
      </c>
      <c r="H744" s="138">
        <f t="shared" si="47"/>
        <v>0</v>
      </c>
    </row>
    <row r="745" spans="6:12" x14ac:dyDescent="0.25">
      <c r="F745" s="197">
        <f>IF(ISBLANK(A745),VLOOKUP($C$1,'Exchange rates'!E:F,2,),(VLOOKUP(A745,'Exchange rates'!A:B,2,TRUE)))</f>
        <v>3.1909999999999998</v>
      </c>
      <c r="G745" s="136">
        <f t="shared" si="46"/>
        <v>0</v>
      </c>
      <c r="H745" s="138">
        <f t="shared" si="47"/>
        <v>0</v>
      </c>
    </row>
    <row r="746" spans="6:12" x14ac:dyDescent="0.25">
      <c r="F746" s="197">
        <f>IF(ISBLANK(A746),VLOOKUP($C$1,'Exchange rates'!E:F,2,),(VLOOKUP(A746,'Exchange rates'!A:B,2,TRUE)))</f>
        <v>3.1909999999999998</v>
      </c>
      <c r="G746" s="136">
        <f t="shared" si="46"/>
        <v>0</v>
      </c>
      <c r="H746" s="138">
        <f t="shared" si="47"/>
        <v>0</v>
      </c>
    </row>
    <row r="747" spans="6:12" x14ac:dyDescent="0.25">
      <c r="F747" s="197">
        <f>IF(ISBLANK(A747),VLOOKUP($C$1,'Exchange rates'!E:F,2,),(VLOOKUP(A747,'Exchange rates'!A:B,2,TRUE)))</f>
        <v>3.1909999999999998</v>
      </c>
      <c r="G747" s="136">
        <f t="shared" si="46"/>
        <v>0</v>
      </c>
      <c r="H747" s="138">
        <f t="shared" si="47"/>
        <v>0</v>
      </c>
    </row>
    <row r="748" spans="6:12" x14ac:dyDescent="0.25">
      <c r="F748" s="197">
        <f>IF(ISBLANK(A748),VLOOKUP($C$1,'Exchange rates'!E:F,2,),(VLOOKUP(A748,'Exchange rates'!A:B,2,TRUE)))</f>
        <v>3.1909999999999998</v>
      </c>
      <c r="G748" s="136">
        <f t="shared" si="46"/>
        <v>0</v>
      </c>
      <c r="H748" s="138">
        <f t="shared" si="47"/>
        <v>0</v>
      </c>
    </row>
    <row r="749" spans="6:12" x14ac:dyDescent="0.25">
      <c r="F749" s="197">
        <f>IF(ISBLANK(A749),VLOOKUP($C$1,'Exchange rates'!E:F,2,),(VLOOKUP(A749,'Exchange rates'!A:B,2,TRUE)))</f>
        <v>3.1909999999999998</v>
      </c>
      <c r="G749" s="136">
        <f t="shared" si="46"/>
        <v>0</v>
      </c>
      <c r="H749" s="138">
        <f t="shared" si="47"/>
        <v>0</v>
      </c>
    </row>
    <row r="750" spans="6:12" x14ac:dyDescent="0.25">
      <c r="F750" s="197">
        <f>IF(ISBLANK(A750),VLOOKUP($C$1,'Exchange rates'!E:F,2,),(VLOOKUP(A750,'Exchange rates'!A:B,2,TRUE)))</f>
        <v>3.1909999999999998</v>
      </c>
      <c r="G750" s="136">
        <f t="shared" si="46"/>
        <v>0</v>
      </c>
      <c r="H750" s="138">
        <f t="shared" si="47"/>
        <v>0</v>
      </c>
    </row>
    <row r="751" spans="6:12" x14ac:dyDescent="0.25">
      <c r="F751" s="197">
        <f>IF(ISBLANK(A751),VLOOKUP($C$1,'Exchange rates'!E:F,2,),(VLOOKUP(A751,'Exchange rates'!A:B,2,TRUE)))</f>
        <v>3.1909999999999998</v>
      </c>
      <c r="G751" s="136">
        <f t="shared" si="46"/>
        <v>0</v>
      </c>
      <c r="H751" s="138">
        <f t="shared" si="47"/>
        <v>0</v>
      </c>
    </row>
    <row r="752" spans="6:12" x14ac:dyDescent="0.25">
      <c r="F752" s="197">
        <f>IF(ISBLANK(A752),VLOOKUP($C$1,'Exchange rates'!E:F,2,),(VLOOKUP(A752,'Exchange rates'!A:B,2,TRUE)))</f>
        <v>3.1909999999999998</v>
      </c>
      <c r="G752" s="136">
        <f t="shared" si="46"/>
        <v>0</v>
      </c>
      <c r="H752" s="138">
        <f t="shared" si="47"/>
        <v>0</v>
      </c>
    </row>
    <row r="753" spans="6:8" x14ac:dyDescent="0.25">
      <c r="F753" s="197">
        <f>IF(ISBLANK(A753),VLOOKUP($C$1,'Exchange rates'!E:F,2,),(VLOOKUP(A753,'Exchange rates'!A:B,2,TRUE)))</f>
        <v>3.1909999999999998</v>
      </c>
      <c r="G753" s="136">
        <f t="shared" si="46"/>
        <v>0</v>
      </c>
      <c r="H753" s="138">
        <f t="shared" si="47"/>
        <v>0</v>
      </c>
    </row>
    <row r="754" spans="6:8" x14ac:dyDescent="0.25">
      <c r="F754" s="197">
        <f>IF(ISBLANK(A754),VLOOKUP($C$1,'Exchange rates'!E:F,2,),(VLOOKUP(A754,'Exchange rates'!A:B,2,TRUE)))</f>
        <v>3.1909999999999998</v>
      </c>
      <c r="G754" s="136">
        <f t="shared" si="46"/>
        <v>0</v>
      </c>
      <c r="H754" s="138">
        <f t="shared" si="47"/>
        <v>0</v>
      </c>
    </row>
    <row r="755" spans="6:8" x14ac:dyDescent="0.25">
      <c r="F755" s="197">
        <f>IF(ISBLANK(A755),VLOOKUP($C$1,'Exchange rates'!E:F,2,),(VLOOKUP(A755,'Exchange rates'!A:B,2,TRUE)))</f>
        <v>3.1909999999999998</v>
      </c>
      <c r="G755" s="136">
        <f t="shared" si="46"/>
        <v>0</v>
      </c>
      <c r="H755" s="138">
        <f t="shared" si="47"/>
        <v>0</v>
      </c>
    </row>
    <row r="756" spans="6:8" x14ac:dyDescent="0.25">
      <c r="F756" s="197">
        <f>IF(ISBLANK(A756),VLOOKUP($C$1,'Exchange rates'!E:F,2,),(VLOOKUP(A756,'Exchange rates'!A:B,2,TRUE)))</f>
        <v>3.1909999999999998</v>
      </c>
      <c r="G756" s="136">
        <f t="shared" si="46"/>
        <v>0</v>
      </c>
      <c r="H756" s="138">
        <f t="shared" si="47"/>
        <v>0</v>
      </c>
    </row>
    <row r="757" spans="6:8" x14ac:dyDescent="0.25">
      <c r="F757" s="197">
        <f>IF(ISBLANK(A757),VLOOKUP($C$1,'Exchange rates'!E:F,2,),(VLOOKUP(A757,'Exchange rates'!A:B,2,TRUE)))</f>
        <v>3.1909999999999998</v>
      </c>
      <c r="G757" s="136">
        <f t="shared" si="46"/>
        <v>0</v>
      </c>
      <c r="H757" s="138">
        <f t="shared" si="47"/>
        <v>0</v>
      </c>
    </row>
    <row r="758" spans="6:8" x14ac:dyDescent="0.25">
      <c r="F758" s="197">
        <f>IF(ISBLANK(A758),VLOOKUP($C$1,'Exchange rates'!E:F,2,),(VLOOKUP(A758,'Exchange rates'!A:B,2,TRUE)))</f>
        <v>3.1909999999999998</v>
      </c>
      <c r="G758" s="136">
        <f t="shared" si="46"/>
        <v>0</v>
      </c>
      <c r="H758" s="138">
        <f t="shared" si="47"/>
        <v>0</v>
      </c>
    </row>
    <row r="759" spans="6:8" x14ac:dyDescent="0.25">
      <c r="F759" s="197">
        <f>IF(ISBLANK(A759),VLOOKUP($C$1,'Exchange rates'!E:F,2,),(VLOOKUP(A759,'Exchange rates'!A:B,2,TRUE)))</f>
        <v>3.1909999999999998</v>
      </c>
      <c r="G759" s="136">
        <f t="shared" si="46"/>
        <v>0</v>
      </c>
      <c r="H759" s="138">
        <f t="shared" si="47"/>
        <v>0</v>
      </c>
    </row>
    <row r="760" spans="6:8" x14ac:dyDescent="0.25">
      <c r="F760" s="197">
        <f>IF(ISBLANK(A760),VLOOKUP($C$1,'Exchange rates'!E:F,2,),(VLOOKUP(A760,'Exchange rates'!A:B,2,TRUE)))</f>
        <v>3.1909999999999998</v>
      </c>
      <c r="G760" s="136">
        <f t="shared" si="46"/>
        <v>0</v>
      </c>
      <c r="H760" s="138">
        <f t="shared" si="47"/>
        <v>0</v>
      </c>
    </row>
    <row r="761" spans="6:8" x14ac:dyDescent="0.25">
      <c r="F761" s="197">
        <f>IF(ISBLANK(A761),VLOOKUP($C$1,'Exchange rates'!E:F,2,),(VLOOKUP(A761,'Exchange rates'!A:B,2,TRUE)))</f>
        <v>3.1909999999999998</v>
      </c>
      <c r="G761" s="136">
        <f t="shared" si="46"/>
        <v>0</v>
      </c>
      <c r="H761" s="138">
        <f t="shared" si="47"/>
        <v>0</v>
      </c>
    </row>
    <row r="762" spans="6:8" x14ac:dyDescent="0.25">
      <c r="F762" s="197">
        <f>IF(ISBLANK(A762),VLOOKUP($C$1,'Exchange rates'!E:F,2,),(VLOOKUP(A762,'Exchange rates'!A:B,2,TRUE)))</f>
        <v>3.1909999999999998</v>
      </c>
      <c r="G762" s="136">
        <f t="shared" si="46"/>
        <v>0</v>
      </c>
      <c r="H762" s="138">
        <f t="shared" si="47"/>
        <v>0</v>
      </c>
    </row>
    <row r="763" spans="6:8" x14ac:dyDescent="0.25">
      <c r="F763" s="197">
        <f>IF(ISBLANK(A763),VLOOKUP($C$1,'Exchange rates'!E:F,2,),(VLOOKUP(A763,'Exchange rates'!A:B,2,TRUE)))</f>
        <v>3.1909999999999998</v>
      </c>
      <c r="G763" s="136">
        <f t="shared" si="46"/>
        <v>0</v>
      </c>
      <c r="H763" s="138">
        <f t="shared" si="47"/>
        <v>0</v>
      </c>
    </row>
    <row r="764" spans="6:8" x14ac:dyDescent="0.25">
      <c r="F764" s="197">
        <f>IF(ISBLANK(A764),VLOOKUP($C$1,'Exchange rates'!E:F,2,),(VLOOKUP(A764,'Exchange rates'!A:B,2,TRUE)))</f>
        <v>3.1909999999999998</v>
      </c>
      <c r="G764" s="136">
        <f t="shared" si="46"/>
        <v>0</v>
      </c>
      <c r="H764" s="138">
        <f t="shared" si="47"/>
        <v>0</v>
      </c>
    </row>
    <row r="765" spans="6:8" x14ac:dyDescent="0.25">
      <c r="F765" s="197">
        <f>IF(ISBLANK(A765),VLOOKUP($C$1,'Exchange rates'!E:F,2,),(VLOOKUP(A765,'Exchange rates'!A:B,2,TRUE)))</f>
        <v>3.1909999999999998</v>
      </c>
      <c r="G765" s="136">
        <f t="shared" si="46"/>
        <v>0</v>
      </c>
      <c r="H765" s="138">
        <f t="shared" si="47"/>
        <v>0</v>
      </c>
    </row>
    <row r="766" spans="6:8" x14ac:dyDescent="0.25">
      <c r="F766" s="197">
        <f>IF(ISBLANK(A766),VLOOKUP($C$1,'Exchange rates'!E:F,2,),(VLOOKUP(A766,'Exchange rates'!A:B,2,TRUE)))</f>
        <v>3.1909999999999998</v>
      </c>
      <c r="G766" s="136">
        <f t="shared" si="46"/>
        <v>0</v>
      </c>
      <c r="H766" s="138">
        <f t="shared" si="47"/>
        <v>0</v>
      </c>
    </row>
    <row r="767" spans="6:8" x14ac:dyDescent="0.25">
      <c r="F767" s="197">
        <f>IF(ISBLANK(A767),VLOOKUP($C$1,'Exchange rates'!E:F,2,),(VLOOKUP(A767,'Exchange rates'!A:B,2,TRUE)))</f>
        <v>3.1909999999999998</v>
      </c>
      <c r="G767" s="136">
        <f t="shared" si="46"/>
        <v>0</v>
      </c>
      <c r="H767" s="138">
        <f t="shared" si="47"/>
        <v>0</v>
      </c>
    </row>
    <row r="768" spans="6:8" x14ac:dyDescent="0.25">
      <c r="F768" s="197">
        <f>IF(ISBLANK(A768),VLOOKUP($C$1,'Exchange rates'!E:F,2,),(VLOOKUP(A768,'Exchange rates'!A:B,2,TRUE)))</f>
        <v>3.1909999999999998</v>
      </c>
      <c r="G768" s="136">
        <f t="shared" si="46"/>
        <v>0</v>
      </c>
      <c r="H768" s="138">
        <f t="shared" si="47"/>
        <v>0</v>
      </c>
    </row>
    <row r="769" spans="6:8" x14ac:dyDescent="0.25">
      <c r="F769" s="197">
        <f>IF(ISBLANK(A769),VLOOKUP($C$1,'Exchange rates'!E:F,2,),(VLOOKUP(A769,'Exchange rates'!A:B,2,TRUE)))</f>
        <v>3.1909999999999998</v>
      </c>
      <c r="G769" s="136">
        <f t="shared" si="46"/>
        <v>0</v>
      </c>
      <c r="H769" s="138">
        <f t="shared" si="47"/>
        <v>0</v>
      </c>
    </row>
    <row r="770" spans="6:8" x14ac:dyDescent="0.25">
      <c r="F770" s="197">
        <f>IF(ISBLANK(A770),VLOOKUP($C$1,'Exchange rates'!E:F,2,),(VLOOKUP(A770,'Exchange rates'!A:B,2,TRUE)))</f>
        <v>3.1909999999999998</v>
      </c>
      <c r="G770" s="136">
        <f t="shared" si="46"/>
        <v>0</v>
      </c>
      <c r="H770" s="138">
        <f t="shared" si="47"/>
        <v>0</v>
      </c>
    </row>
    <row r="771" spans="6:8" x14ac:dyDescent="0.25">
      <c r="F771" s="197">
        <f>IF(ISBLANK(A771),VLOOKUP($C$1,'Exchange rates'!E:F,2,),(VLOOKUP(A771,'Exchange rates'!A:B,2,TRUE)))</f>
        <v>3.1909999999999998</v>
      </c>
      <c r="G771" s="136">
        <f t="shared" si="46"/>
        <v>0</v>
      </c>
      <c r="H771" s="138">
        <f t="shared" si="47"/>
        <v>0</v>
      </c>
    </row>
    <row r="772" spans="6:8" x14ac:dyDescent="0.25">
      <c r="F772" s="197">
        <f>IF(ISBLANK(A772),VLOOKUP($C$1,'Exchange rates'!E:F,2,),(VLOOKUP(A772,'Exchange rates'!A:B,2,TRUE)))</f>
        <v>3.1909999999999998</v>
      </c>
      <c r="G772" s="136">
        <f t="shared" si="46"/>
        <v>0</v>
      </c>
      <c r="H772" s="138">
        <f t="shared" si="47"/>
        <v>0</v>
      </c>
    </row>
    <row r="773" spans="6:8" x14ac:dyDescent="0.25">
      <c r="F773" s="197">
        <f>IF(ISBLANK(A773),VLOOKUP($C$1,'Exchange rates'!E:F,2,),(VLOOKUP(A773,'Exchange rates'!A:B,2,TRUE)))</f>
        <v>3.1909999999999998</v>
      </c>
      <c r="G773" s="136">
        <f t="shared" si="46"/>
        <v>0</v>
      </c>
      <c r="H773" s="138">
        <f t="shared" si="47"/>
        <v>0</v>
      </c>
    </row>
    <row r="774" spans="6:8" x14ac:dyDescent="0.25">
      <c r="F774" s="197">
        <f>IF(ISBLANK(A774),VLOOKUP($C$1,'Exchange rates'!E:F,2,),(VLOOKUP(A774,'Exchange rates'!A:B,2,TRUE)))</f>
        <v>3.1909999999999998</v>
      </c>
      <c r="G774" s="136">
        <f t="shared" si="46"/>
        <v>0</v>
      </c>
      <c r="H774" s="138">
        <f t="shared" si="47"/>
        <v>0</v>
      </c>
    </row>
    <row r="775" spans="6:8" x14ac:dyDescent="0.25">
      <c r="F775" s="197">
        <f>IF(ISBLANK(A775),VLOOKUP($C$1,'Exchange rates'!E:F,2,),(VLOOKUP(A775,'Exchange rates'!A:B,2,TRUE)))</f>
        <v>3.1909999999999998</v>
      </c>
      <c r="G775" s="136">
        <f t="shared" ref="G775:G838" si="50">IF(D775="NIS",C775/F775,C775)</f>
        <v>0</v>
      </c>
      <c r="H775" s="138">
        <f t="shared" ref="H775:H838" si="51">IF(D775="USD",C775*F775,C775)</f>
        <v>0</v>
      </c>
    </row>
    <row r="776" spans="6:8" x14ac:dyDescent="0.25">
      <c r="F776" s="197">
        <f>IF(ISBLANK(A776),VLOOKUP($C$1,'Exchange rates'!E:F,2,),(VLOOKUP(A776,'Exchange rates'!A:B,2,TRUE)))</f>
        <v>3.1909999999999998</v>
      </c>
      <c r="G776" s="136">
        <f t="shared" si="50"/>
        <v>0</v>
      </c>
      <c r="H776" s="138">
        <f t="shared" si="51"/>
        <v>0</v>
      </c>
    </row>
    <row r="777" spans="6:8" x14ac:dyDescent="0.25">
      <c r="F777" s="197">
        <f>IF(ISBLANK(A777),VLOOKUP($C$1,'Exchange rates'!E:F,2,),(VLOOKUP(A777,'Exchange rates'!A:B,2,TRUE)))</f>
        <v>3.1909999999999998</v>
      </c>
      <c r="G777" s="136">
        <f t="shared" si="50"/>
        <v>0</v>
      </c>
      <c r="H777" s="138">
        <f t="shared" si="51"/>
        <v>0</v>
      </c>
    </row>
    <row r="778" spans="6:8" x14ac:dyDescent="0.25">
      <c r="F778" s="197">
        <f>IF(ISBLANK(A778),VLOOKUP($C$1,'Exchange rates'!E:F,2,),(VLOOKUP(A778,'Exchange rates'!A:B,2,TRUE)))</f>
        <v>3.1909999999999998</v>
      </c>
      <c r="G778" s="136">
        <f t="shared" si="50"/>
        <v>0</v>
      </c>
      <c r="H778" s="138">
        <f t="shared" si="51"/>
        <v>0</v>
      </c>
    </row>
    <row r="779" spans="6:8" x14ac:dyDescent="0.25">
      <c r="F779" s="197">
        <f>IF(ISBLANK(A779),VLOOKUP($C$1,'Exchange rates'!E:F,2,),(VLOOKUP(A779,'Exchange rates'!A:B,2,TRUE)))</f>
        <v>3.1909999999999998</v>
      </c>
      <c r="G779" s="136">
        <f t="shared" si="50"/>
        <v>0</v>
      </c>
      <c r="H779" s="138">
        <f t="shared" si="51"/>
        <v>0</v>
      </c>
    </row>
    <row r="780" spans="6:8" x14ac:dyDescent="0.25">
      <c r="F780" s="197">
        <f>IF(ISBLANK(A780),VLOOKUP($C$1,'Exchange rates'!E:F,2,),(VLOOKUP(A780,'Exchange rates'!A:B,2,TRUE)))</f>
        <v>3.1909999999999998</v>
      </c>
      <c r="G780" s="136">
        <f t="shared" si="50"/>
        <v>0</v>
      </c>
      <c r="H780" s="138">
        <f t="shared" si="51"/>
        <v>0</v>
      </c>
    </row>
    <row r="781" spans="6:8" x14ac:dyDescent="0.25">
      <c r="F781" s="197">
        <f>IF(ISBLANK(A781),VLOOKUP($C$1,'Exchange rates'!E:F,2,),(VLOOKUP(A781,'Exchange rates'!A:B,2,TRUE)))</f>
        <v>3.1909999999999998</v>
      </c>
      <c r="G781" s="136">
        <f t="shared" si="50"/>
        <v>0</v>
      </c>
      <c r="H781" s="138">
        <f t="shared" si="51"/>
        <v>0</v>
      </c>
    </row>
    <row r="782" spans="6:8" x14ac:dyDescent="0.25">
      <c r="F782" s="197">
        <f>IF(ISBLANK(A782),VLOOKUP($C$1,'Exchange rates'!E:F,2,),(VLOOKUP(A782,'Exchange rates'!A:B,2,TRUE)))</f>
        <v>3.1909999999999998</v>
      </c>
      <c r="G782" s="136">
        <f t="shared" si="50"/>
        <v>0</v>
      </c>
      <c r="H782" s="138">
        <f t="shared" si="51"/>
        <v>0</v>
      </c>
    </row>
    <row r="783" spans="6:8" x14ac:dyDescent="0.25">
      <c r="F783" s="197">
        <f>IF(ISBLANK(A783),VLOOKUP($C$1,'Exchange rates'!E:F,2,),(VLOOKUP(A783,'Exchange rates'!A:B,2,TRUE)))</f>
        <v>3.1909999999999998</v>
      </c>
      <c r="G783" s="136">
        <f t="shared" si="50"/>
        <v>0</v>
      </c>
      <c r="H783" s="138">
        <f t="shared" si="51"/>
        <v>0</v>
      </c>
    </row>
    <row r="784" spans="6:8" x14ac:dyDescent="0.25">
      <c r="F784" s="197">
        <f>IF(ISBLANK(A784),VLOOKUP($C$1,'Exchange rates'!E:F,2,),(VLOOKUP(A784,'Exchange rates'!A:B,2,TRUE)))</f>
        <v>3.1909999999999998</v>
      </c>
      <c r="G784" s="136">
        <f t="shared" si="50"/>
        <v>0</v>
      </c>
      <c r="H784" s="138">
        <f t="shared" si="51"/>
        <v>0</v>
      </c>
    </row>
    <row r="785" spans="6:8" x14ac:dyDescent="0.25">
      <c r="F785" s="197">
        <f>IF(ISBLANK(A785),VLOOKUP($C$1,'Exchange rates'!E:F,2,),(VLOOKUP(A785,'Exchange rates'!A:B,2,TRUE)))</f>
        <v>3.1909999999999998</v>
      </c>
      <c r="G785" s="136">
        <f t="shared" si="50"/>
        <v>0</v>
      </c>
      <c r="H785" s="138">
        <f t="shared" si="51"/>
        <v>0</v>
      </c>
    </row>
    <row r="786" spans="6:8" x14ac:dyDescent="0.25">
      <c r="F786" s="197">
        <f>IF(ISBLANK(A786),VLOOKUP($C$1,'Exchange rates'!E:F,2,),(VLOOKUP(A786,'Exchange rates'!A:B,2,TRUE)))</f>
        <v>3.1909999999999998</v>
      </c>
      <c r="G786" s="136">
        <f t="shared" si="50"/>
        <v>0</v>
      </c>
      <c r="H786" s="138">
        <f t="shared" si="51"/>
        <v>0</v>
      </c>
    </row>
    <row r="787" spans="6:8" x14ac:dyDescent="0.25">
      <c r="F787" s="197">
        <f>IF(ISBLANK(A787),VLOOKUP($C$1,'Exchange rates'!E:F,2,),(VLOOKUP(A787,'Exchange rates'!A:B,2,TRUE)))</f>
        <v>3.1909999999999998</v>
      </c>
      <c r="G787" s="136">
        <f t="shared" si="50"/>
        <v>0</v>
      </c>
      <c r="H787" s="138">
        <f t="shared" si="51"/>
        <v>0</v>
      </c>
    </row>
    <row r="788" spans="6:8" x14ac:dyDescent="0.25">
      <c r="F788" s="197">
        <f>IF(ISBLANK(A788),VLOOKUP($C$1,'Exchange rates'!E:F,2,),(VLOOKUP(A788,'Exchange rates'!A:B,2,TRUE)))</f>
        <v>3.1909999999999998</v>
      </c>
      <c r="G788" s="136">
        <f t="shared" si="50"/>
        <v>0</v>
      </c>
      <c r="H788" s="138">
        <f t="shared" si="51"/>
        <v>0</v>
      </c>
    </row>
    <row r="789" spans="6:8" x14ac:dyDescent="0.25">
      <c r="F789" s="197">
        <f>IF(ISBLANK(A789),VLOOKUP($C$1,'Exchange rates'!E:F,2,),(VLOOKUP(A789,'Exchange rates'!A:B,2,TRUE)))</f>
        <v>3.1909999999999998</v>
      </c>
      <c r="G789" s="136">
        <f t="shared" si="50"/>
        <v>0</v>
      </c>
      <c r="H789" s="138">
        <f t="shared" si="51"/>
        <v>0</v>
      </c>
    </row>
    <row r="790" spans="6:8" x14ac:dyDescent="0.25">
      <c r="F790" s="197">
        <f>IF(ISBLANK(A790),VLOOKUP($C$1,'Exchange rates'!E:F,2,),(VLOOKUP(A790,'Exchange rates'!A:B,2,TRUE)))</f>
        <v>3.1909999999999998</v>
      </c>
      <c r="G790" s="136">
        <f t="shared" si="50"/>
        <v>0</v>
      </c>
      <c r="H790" s="138">
        <f t="shared" si="51"/>
        <v>0</v>
      </c>
    </row>
    <row r="791" spans="6:8" x14ac:dyDescent="0.25">
      <c r="F791" s="197">
        <f>IF(ISBLANK(A791),VLOOKUP($C$1,'Exchange rates'!E:F,2,),(VLOOKUP(A791,'Exchange rates'!A:B,2,TRUE)))</f>
        <v>3.1909999999999998</v>
      </c>
      <c r="G791" s="136">
        <f t="shared" si="50"/>
        <v>0</v>
      </c>
      <c r="H791" s="138">
        <f t="shared" si="51"/>
        <v>0</v>
      </c>
    </row>
    <row r="792" spans="6:8" x14ac:dyDescent="0.25">
      <c r="F792" s="197">
        <f>IF(ISBLANK(A792),VLOOKUP($C$1,'Exchange rates'!E:F,2,),(VLOOKUP(A792,'Exchange rates'!A:B,2,TRUE)))</f>
        <v>3.1909999999999998</v>
      </c>
      <c r="G792" s="136">
        <f t="shared" si="50"/>
        <v>0</v>
      </c>
      <c r="H792" s="138">
        <f t="shared" si="51"/>
        <v>0</v>
      </c>
    </row>
    <row r="793" spans="6:8" x14ac:dyDescent="0.25">
      <c r="F793" s="197">
        <f>IF(ISBLANK(A793),VLOOKUP($C$1,'Exchange rates'!E:F,2,),(VLOOKUP(A793,'Exchange rates'!A:B,2,TRUE)))</f>
        <v>3.1909999999999998</v>
      </c>
      <c r="G793" s="136">
        <f t="shared" si="50"/>
        <v>0</v>
      </c>
      <c r="H793" s="138">
        <f t="shared" si="51"/>
        <v>0</v>
      </c>
    </row>
    <row r="794" spans="6:8" x14ac:dyDescent="0.25">
      <c r="F794" s="197">
        <f>IF(ISBLANK(A794),VLOOKUP($C$1,'Exchange rates'!E:F,2,),(VLOOKUP(A794,'Exchange rates'!A:B,2,TRUE)))</f>
        <v>3.1909999999999998</v>
      </c>
      <c r="G794" s="136">
        <f t="shared" si="50"/>
        <v>0</v>
      </c>
      <c r="H794" s="138">
        <f t="shared" si="51"/>
        <v>0</v>
      </c>
    </row>
    <row r="795" spans="6:8" x14ac:dyDescent="0.25">
      <c r="F795" s="197">
        <f>IF(ISBLANK(A795),VLOOKUP($C$1,'Exchange rates'!E:F,2,),(VLOOKUP(A795,'Exchange rates'!A:B,2,TRUE)))</f>
        <v>3.1909999999999998</v>
      </c>
      <c r="G795" s="136">
        <f t="shared" si="50"/>
        <v>0</v>
      </c>
      <c r="H795" s="138">
        <f t="shared" si="51"/>
        <v>0</v>
      </c>
    </row>
    <row r="796" spans="6:8" x14ac:dyDescent="0.25">
      <c r="F796" s="197">
        <f>IF(ISBLANK(A796),VLOOKUP($C$1,'Exchange rates'!E:F,2,),(VLOOKUP(A796,'Exchange rates'!A:B,2,TRUE)))</f>
        <v>3.1909999999999998</v>
      </c>
      <c r="G796" s="136">
        <f t="shared" si="50"/>
        <v>0</v>
      </c>
      <c r="H796" s="138">
        <f t="shared" si="51"/>
        <v>0</v>
      </c>
    </row>
    <row r="797" spans="6:8" x14ac:dyDescent="0.25">
      <c r="F797" s="197">
        <f>IF(ISBLANK(A797),VLOOKUP($C$1,'Exchange rates'!E:F,2,),(VLOOKUP(A797,'Exchange rates'!A:B,2,TRUE)))</f>
        <v>3.1909999999999998</v>
      </c>
      <c r="G797" s="136">
        <f t="shared" si="50"/>
        <v>0</v>
      </c>
      <c r="H797" s="138">
        <f t="shared" si="51"/>
        <v>0</v>
      </c>
    </row>
    <row r="798" spans="6:8" x14ac:dyDescent="0.25">
      <c r="F798" s="197">
        <f>IF(ISBLANK(A798),VLOOKUP($C$1,'Exchange rates'!E:F,2,),(VLOOKUP(A798,'Exchange rates'!A:B,2,TRUE)))</f>
        <v>3.1909999999999998</v>
      </c>
      <c r="G798" s="136">
        <f t="shared" si="50"/>
        <v>0</v>
      </c>
      <c r="H798" s="138">
        <f t="shared" si="51"/>
        <v>0</v>
      </c>
    </row>
    <row r="799" spans="6:8" x14ac:dyDescent="0.25">
      <c r="F799" s="197">
        <f>IF(ISBLANK(A799),VLOOKUP($C$1,'Exchange rates'!E:F,2,),(VLOOKUP(A799,'Exchange rates'!A:B,2,TRUE)))</f>
        <v>3.1909999999999998</v>
      </c>
      <c r="G799" s="136">
        <f t="shared" si="50"/>
        <v>0</v>
      </c>
      <c r="H799" s="138">
        <f t="shared" si="51"/>
        <v>0</v>
      </c>
    </row>
    <row r="800" spans="6:8" x14ac:dyDescent="0.25">
      <c r="F800" s="197">
        <f>IF(ISBLANK(A800),VLOOKUP($C$1,'Exchange rates'!E:F,2,),(VLOOKUP(A800,'Exchange rates'!A:B,2,TRUE)))</f>
        <v>3.1909999999999998</v>
      </c>
      <c r="G800" s="136">
        <f t="shared" si="50"/>
        <v>0</v>
      </c>
      <c r="H800" s="138">
        <f t="shared" si="51"/>
        <v>0</v>
      </c>
    </row>
    <row r="801" spans="6:8" x14ac:dyDescent="0.25">
      <c r="F801" s="197">
        <f>IF(ISBLANK(A801),VLOOKUP($C$1,'Exchange rates'!E:F,2,),(VLOOKUP(A801,'Exchange rates'!A:B,2,TRUE)))</f>
        <v>3.1909999999999998</v>
      </c>
      <c r="G801" s="136">
        <f t="shared" si="50"/>
        <v>0</v>
      </c>
      <c r="H801" s="138">
        <f t="shared" si="51"/>
        <v>0</v>
      </c>
    </row>
    <row r="802" spans="6:8" x14ac:dyDescent="0.25">
      <c r="F802" s="197">
        <f>IF(ISBLANK(A802),VLOOKUP($C$1,'Exchange rates'!E:F,2,),(VLOOKUP(A802,'Exchange rates'!A:B,2,TRUE)))</f>
        <v>3.1909999999999998</v>
      </c>
      <c r="G802" s="136">
        <f t="shared" si="50"/>
        <v>0</v>
      </c>
      <c r="H802" s="138">
        <f t="shared" si="51"/>
        <v>0</v>
      </c>
    </row>
    <row r="803" spans="6:8" x14ac:dyDescent="0.25">
      <c r="F803" s="197">
        <f>IF(ISBLANK(A803),VLOOKUP($C$1,'Exchange rates'!E:F,2,),(VLOOKUP(A803,'Exchange rates'!A:B,2,TRUE)))</f>
        <v>3.1909999999999998</v>
      </c>
      <c r="G803" s="136">
        <f t="shared" si="50"/>
        <v>0</v>
      </c>
      <c r="H803" s="138">
        <f t="shared" si="51"/>
        <v>0</v>
      </c>
    </row>
    <row r="804" spans="6:8" x14ac:dyDescent="0.25">
      <c r="F804" s="197">
        <f>IF(ISBLANK(A804),VLOOKUP($C$1,'Exchange rates'!E:F,2,),(VLOOKUP(A804,'Exchange rates'!A:B,2,TRUE)))</f>
        <v>3.1909999999999998</v>
      </c>
      <c r="G804" s="136">
        <f t="shared" si="50"/>
        <v>0</v>
      </c>
      <c r="H804" s="138">
        <f t="shared" si="51"/>
        <v>0</v>
      </c>
    </row>
    <row r="805" spans="6:8" x14ac:dyDescent="0.25">
      <c r="F805" s="197">
        <f>IF(ISBLANK(A805),VLOOKUP($C$1,'Exchange rates'!E:F,2,),(VLOOKUP(A805,'Exchange rates'!A:B,2,TRUE)))</f>
        <v>3.1909999999999998</v>
      </c>
      <c r="G805" s="136">
        <f t="shared" si="50"/>
        <v>0</v>
      </c>
      <c r="H805" s="138">
        <f t="shared" si="51"/>
        <v>0</v>
      </c>
    </row>
    <row r="806" spans="6:8" x14ac:dyDescent="0.25">
      <c r="F806" s="197">
        <f>IF(ISBLANK(A806),VLOOKUP($C$1,'Exchange rates'!E:F,2,),(VLOOKUP(A806,'Exchange rates'!A:B,2,TRUE)))</f>
        <v>3.1909999999999998</v>
      </c>
      <c r="G806" s="136">
        <f t="shared" si="50"/>
        <v>0</v>
      </c>
      <c r="H806" s="138">
        <f t="shared" si="51"/>
        <v>0</v>
      </c>
    </row>
    <row r="807" spans="6:8" x14ac:dyDescent="0.25">
      <c r="F807" s="197">
        <f>IF(ISBLANK(A807),VLOOKUP($C$1,'Exchange rates'!E:F,2,),(VLOOKUP(A807,'Exchange rates'!A:B,2,TRUE)))</f>
        <v>3.1909999999999998</v>
      </c>
      <c r="G807" s="136">
        <f t="shared" si="50"/>
        <v>0</v>
      </c>
      <c r="H807" s="138">
        <f t="shared" si="51"/>
        <v>0</v>
      </c>
    </row>
    <row r="808" spans="6:8" x14ac:dyDescent="0.25">
      <c r="F808" s="197">
        <f>IF(ISBLANK(A808),VLOOKUP($C$1,'Exchange rates'!E:F,2,),(VLOOKUP(A808,'Exchange rates'!A:B,2,TRUE)))</f>
        <v>3.1909999999999998</v>
      </c>
      <c r="G808" s="136">
        <f t="shared" si="50"/>
        <v>0</v>
      </c>
      <c r="H808" s="138">
        <f t="shared" si="51"/>
        <v>0</v>
      </c>
    </row>
    <row r="809" spans="6:8" x14ac:dyDescent="0.25">
      <c r="F809" s="197">
        <f>IF(ISBLANK(A809),VLOOKUP($C$1,'Exchange rates'!E:F,2,),(VLOOKUP(A809,'Exchange rates'!A:B,2,TRUE)))</f>
        <v>3.1909999999999998</v>
      </c>
      <c r="G809" s="136">
        <f t="shared" si="50"/>
        <v>0</v>
      </c>
      <c r="H809" s="138">
        <f t="shared" si="51"/>
        <v>0</v>
      </c>
    </row>
    <row r="810" spans="6:8" x14ac:dyDescent="0.25">
      <c r="F810" s="197">
        <f>IF(ISBLANK(A810),VLOOKUP($C$1,'Exchange rates'!E:F,2,),(VLOOKUP(A810,'Exchange rates'!A:B,2,TRUE)))</f>
        <v>3.1909999999999998</v>
      </c>
      <c r="G810" s="136">
        <f t="shared" si="50"/>
        <v>0</v>
      </c>
      <c r="H810" s="138">
        <f t="shared" si="51"/>
        <v>0</v>
      </c>
    </row>
    <row r="811" spans="6:8" x14ac:dyDescent="0.25">
      <c r="F811" s="197">
        <f>IF(ISBLANK(A811),VLOOKUP($C$1,'Exchange rates'!E:F,2,),(VLOOKUP(A811,'Exchange rates'!A:B,2,TRUE)))</f>
        <v>3.1909999999999998</v>
      </c>
      <c r="G811" s="136">
        <f t="shared" si="50"/>
        <v>0</v>
      </c>
      <c r="H811" s="138">
        <f t="shared" si="51"/>
        <v>0</v>
      </c>
    </row>
    <row r="812" spans="6:8" x14ac:dyDescent="0.25">
      <c r="F812" s="197">
        <f>IF(ISBLANK(A812),VLOOKUP($C$1,'Exchange rates'!E:F,2,),(VLOOKUP(A812,'Exchange rates'!A:B,2,TRUE)))</f>
        <v>3.1909999999999998</v>
      </c>
      <c r="G812" s="136">
        <f t="shared" si="50"/>
        <v>0</v>
      </c>
      <c r="H812" s="138">
        <f t="shared" si="51"/>
        <v>0</v>
      </c>
    </row>
    <row r="813" spans="6:8" x14ac:dyDescent="0.25">
      <c r="F813" s="197">
        <f>IF(ISBLANK(A813),VLOOKUP($C$1,'Exchange rates'!E:F,2,),(VLOOKUP(A813,'Exchange rates'!A:B,2,TRUE)))</f>
        <v>3.1909999999999998</v>
      </c>
      <c r="G813" s="136">
        <f t="shared" si="50"/>
        <v>0</v>
      </c>
      <c r="H813" s="138">
        <f t="shared" si="51"/>
        <v>0</v>
      </c>
    </row>
    <row r="814" spans="6:8" x14ac:dyDescent="0.25">
      <c r="F814" s="197">
        <f>IF(ISBLANK(A814),VLOOKUP($C$1,'Exchange rates'!E:F,2,),(VLOOKUP(A814,'Exchange rates'!A:B,2,TRUE)))</f>
        <v>3.1909999999999998</v>
      </c>
      <c r="G814" s="136">
        <f t="shared" si="50"/>
        <v>0</v>
      </c>
      <c r="H814" s="138">
        <f t="shared" si="51"/>
        <v>0</v>
      </c>
    </row>
    <row r="815" spans="6:8" x14ac:dyDescent="0.25">
      <c r="F815" s="197">
        <f>IF(ISBLANK(A815),VLOOKUP($C$1,'Exchange rates'!E:F,2,),(VLOOKUP(A815,'Exchange rates'!A:B,2,TRUE)))</f>
        <v>3.1909999999999998</v>
      </c>
      <c r="G815" s="136">
        <f t="shared" si="50"/>
        <v>0</v>
      </c>
      <c r="H815" s="138">
        <f t="shared" si="51"/>
        <v>0</v>
      </c>
    </row>
    <row r="816" spans="6:8" x14ac:dyDescent="0.25">
      <c r="F816" s="197">
        <f>IF(ISBLANK(A816),VLOOKUP($C$1,'Exchange rates'!E:F,2,),(VLOOKUP(A816,'Exchange rates'!A:B,2,TRUE)))</f>
        <v>3.1909999999999998</v>
      </c>
      <c r="G816" s="136">
        <f t="shared" si="50"/>
        <v>0</v>
      </c>
      <c r="H816" s="138">
        <f t="shared" si="51"/>
        <v>0</v>
      </c>
    </row>
    <row r="817" spans="6:8" x14ac:dyDescent="0.25">
      <c r="F817" s="197">
        <f>IF(ISBLANK(A817),VLOOKUP($C$1,'Exchange rates'!E:F,2,),(VLOOKUP(A817,'Exchange rates'!A:B,2,TRUE)))</f>
        <v>3.1909999999999998</v>
      </c>
      <c r="G817" s="136">
        <f t="shared" si="50"/>
        <v>0</v>
      </c>
      <c r="H817" s="138">
        <f t="shared" si="51"/>
        <v>0</v>
      </c>
    </row>
    <row r="818" spans="6:8" x14ac:dyDescent="0.25">
      <c r="F818" s="197">
        <f>IF(ISBLANK(A818),VLOOKUP($C$1,'Exchange rates'!E:F,2,),(VLOOKUP(A818,'Exchange rates'!A:B,2,TRUE)))</f>
        <v>3.1909999999999998</v>
      </c>
      <c r="G818" s="136">
        <f t="shared" si="50"/>
        <v>0</v>
      </c>
      <c r="H818" s="138">
        <f t="shared" si="51"/>
        <v>0</v>
      </c>
    </row>
    <row r="819" spans="6:8" x14ac:dyDescent="0.25">
      <c r="F819" s="197">
        <f>IF(ISBLANK(A819),VLOOKUP($C$1,'Exchange rates'!E:F,2,),(VLOOKUP(A819,'Exchange rates'!A:B,2,TRUE)))</f>
        <v>3.1909999999999998</v>
      </c>
      <c r="G819" s="136">
        <f t="shared" si="50"/>
        <v>0</v>
      </c>
      <c r="H819" s="138">
        <f t="shared" si="51"/>
        <v>0</v>
      </c>
    </row>
    <row r="820" spans="6:8" x14ac:dyDescent="0.25">
      <c r="F820" s="197">
        <f>IF(ISBLANK(A820),VLOOKUP($C$1,'Exchange rates'!E:F,2,),(VLOOKUP(A820,'Exchange rates'!A:B,2,TRUE)))</f>
        <v>3.1909999999999998</v>
      </c>
      <c r="G820" s="136">
        <f t="shared" si="50"/>
        <v>0</v>
      </c>
      <c r="H820" s="138">
        <f t="shared" si="51"/>
        <v>0</v>
      </c>
    </row>
    <row r="821" spans="6:8" x14ac:dyDescent="0.25">
      <c r="F821" s="197">
        <f>IF(ISBLANK(A821),VLOOKUP($C$1,'Exchange rates'!E:F,2,),(VLOOKUP(A821,'Exchange rates'!A:B,2,TRUE)))</f>
        <v>3.1909999999999998</v>
      </c>
      <c r="G821" s="136">
        <f t="shared" si="50"/>
        <v>0</v>
      </c>
      <c r="H821" s="138">
        <f t="shared" si="51"/>
        <v>0</v>
      </c>
    </row>
    <row r="822" spans="6:8" x14ac:dyDescent="0.25">
      <c r="F822" s="197">
        <f>IF(ISBLANK(A822),VLOOKUP($C$1,'Exchange rates'!E:F,2,),(VLOOKUP(A822,'Exchange rates'!A:B,2,TRUE)))</f>
        <v>3.1909999999999998</v>
      </c>
      <c r="G822" s="136">
        <f t="shared" si="50"/>
        <v>0</v>
      </c>
      <c r="H822" s="138">
        <f t="shared" si="51"/>
        <v>0</v>
      </c>
    </row>
    <row r="823" spans="6:8" x14ac:dyDescent="0.25">
      <c r="F823" s="197">
        <f>IF(ISBLANK(A823),VLOOKUP($C$1,'Exchange rates'!E:F,2,),(VLOOKUP(A823,'Exchange rates'!A:B,2,TRUE)))</f>
        <v>3.1909999999999998</v>
      </c>
      <c r="G823" s="136">
        <f t="shared" si="50"/>
        <v>0</v>
      </c>
      <c r="H823" s="138">
        <f t="shared" si="51"/>
        <v>0</v>
      </c>
    </row>
    <row r="824" spans="6:8" x14ac:dyDescent="0.25">
      <c r="F824" s="197">
        <f>IF(ISBLANK(A824),VLOOKUP($C$1,'Exchange rates'!E:F,2,),(VLOOKUP(A824,'Exchange rates'!A:B,2,TRUE)))</f>
        <v>3.1909999999999998</v>
      </c>
      <c r="G824" s="136">
        <f t="shared" si="50"/>
        <v>0</v>
      </c>
      <c r="H824" s="138">
        <f t="shared" si="51"/>
        <v>0</v>
      </c>
    </row>
    <row r="825" spans="6:8" x14ac:dyDescent="0.25">
      <c r="F825" s="197">
        <f>IF(ISBLANK(A825),VLOOKUP($C$1,'Exchange rates'!E:F,2,),(VLOOKUP(A825,'Exchange rates'!A:B,2,TRUE)))</f>
        <v>3.1909999999999998</v>
      </c>
      <c r="G825" s="136">
        <f t="shared" si="50"/>
        <v>0</v>
      </c>
      <c r="H825" s="138">
        <f t="shared" si="51"/>
        <v>0</v>
      </c>
    </row>
    <row r="826" spans="6:8" x14ac:dyDescent="0.25">
      <c r="F826" s="197">
        <f>IF(ISBLANK(A826),VLOOKUP($C$1,'Exchange rates'!E:F,2,),(VLOOKUP(A826,'Exchange rates'!A:B,2,TRUE)))</f>
        <v>3.1909999999999998</v>
      </c>
      <c r="G826" s="136">
        <f t="shared" si="50"/>
        <v>0</v>
      </c>
      <c r="H826" s="138">
        <f t="shared" si="51"/>
        <v>0</v>
      </c>
    </row>
    <row r="827" spans="6:8" x14ac:dyDescent="0.25">
      <c r="F827" s="197">
        <f>IF(ISBLANK(A827),VLOOKUP($C$1,'Exchange rates'!E:F,2,),(VLOOKUP(A827,'Exchange rates'!A:B,2,TRUE)))</f>
        <v>3.1909999999999998</v>
      </c>
      <c r="G827" s="136">
        <f t="shared" si="50"/>
        <v>0</v>
      </c>
      <c r="H827" s="138">
        <f t="shared" si="51"/>
        <v>0</v>
      </c>
    </row>
    <row r="828" spans="6:8" x14ac:dyDescent="0.25">
      <c r="F828" s="197">
        <f>IF(ISBLANK(A828),VLOOKUP($C$1,'Exchange rates'!E:F,2,),(VLOOKUP(A828,'Exchange rates'!A:B,2,TRUE)))</f>
        <v>3.1909999999999998</v>
      </c>
      <c r="G828" s="136">
        <f t="shared" si="50"/>
        <v>0</v>
      </c>
      <c r="H828" s="138">
        <f t="shared" si="51"/>
        <v>0</v>
      </c>
    </row>
    <row r="829" spans="6:8" x14ac:dyDescent="0.25">
      <c r="F829" s="197">
        <f>IF(ISBLANK(A829),VLOOKUP($C$1,'Exchange rates'!E:F,2,),(VLOOKUP(A829,'Exchange rates'!A:B,2,TRUE)))</f>
        <v>3.1909999999999998</v>
      </c>
      <c r="G829" s="136">
        <f t="shared" si="50"/>
        <v>0</v>
      </c>
      <c r="H829" s="138">
        <f t="shared" si="51"/>
        <v>0</v>
      </c>
    </row>
    <row r="830" spans="6:8" x14ac:dyDescent="0.25">
      <c r="F830" s="197">
        <f>IF(ISBLANK(A830),VLOOKUP($C$1,'Exchange rates'!E:F,2,),(VLOOKUP(A830,'Exchange rates'!A:B,2,TRUE)))</f>
        <v>3.1909999999999998</v>
      </c>
      <c r="G830" s="136">
        <f t="shared" si="50"/>
        <v>0</v>
      </c>
      <c r="H830" s="138">
        <f t="shared" si="51"/>
        <v>0</v>
      </c>
    </row>
    <row r="831" spans="6:8" x14ac:dyDescent="0.25">
      <c r="F831" s="197">
        <f>IF(ISBLANK(A831),VLOOKUP($C$1,'Exchange rates'!E:F,2,),(VLOOKUP(A831,'Exchange rates'!A:B,2,TRUE)))</f>
        <v>3.1909999999999998</v>
      </c>
      <c r="G831" s="136">
        <f t="shared" si="50"/>
        <v>0</v>
      </c>
      <c r="H831" s="138">
        <f t="shared" si="51"/>
        <v>0</v>
      </c>
    </row>
    <row r="832" spans="6:8" x14ac:dyDescent="0.25">
      <c r="F832" s="197">
        <f>IF(ISBLANK(A832),VLOOKUP($C$1,'Exchange rates'!E:F,2,),(VLOOKUP(A832,'Exchange rates'!A:B,2,TRUE)))</f>
        <v>3.1909999999999998</v>
      </c>
      <c r="G832" s="136">
        <f t="shared" si="50"/>
        <v>0</v>
      </c>
      <c r="H832" s="138">
        <f t="shared" si="51"/>
        <v>0</v>
      </c>
    </row>
    <row r="833" spans="6:8" x14ac:dyDescent="0.25">
      <c r="F833" s="197">
        <f>IF(ISBLANK(A833),VLOOKUP($C$1,'Exchange rates'!E:F,2,),(VLOOKUP(A833,'Exchange rates'!A:B,2,TRUE)))</f>
        <v>3.1909999999999998</v>
      </c>
      <c r="G833" s="136">
        <f t="shared" si="50"/>
        <v>0</v>
      </c>
      <c r="H833" s="138">
        <f t="shared" si="51"/>
        <v>0</v>
      </c>
    </row>
    <row r="834" spans="6:8" x14ac:dyDescent="0.25">
      <c r="F834" s="197">
        <f>IF(ISBLANK(A834),VLOOKUP($C$1,'Exchange rates'!E:F,2,),(VLOOKUP(A834,'Exchange rates'!A:B,2,TRUE)))</f>
        <v>3.1909999999999998</v>
      </c>
      <c r="G834" s="136">
        <f t="shared" si="50"/>
        <v>0</v>
      </c>
      <c r="H834" s="138">
        <f t="shared" si="51"/>
        <v>0</v>
      </c>
    </row>
    <row r="835" spans="6:8" x14ac:dyDescent="0.25">
      <c r="F835" s="197">
        <f>IF(ISBLANK(A835),VLOOKUP($C$1,'Exchange rates'!E:F,2,),(VLOOKUP(A835,'Exchange rates'!A:B,2,TRUE)))</f>
        <v>3.1909999999999998</v>
      </c>
      <c r="G835" s="136">
        <f t="shared" si="50"/>
        <v>0</v>
      </c>
      <c r="H835" s="138">
        <f t="shared" si="51"/>
        <v>0</v>
      </c>
    </row>
    <row r="836" spans="6:8" x14ac:dyDescent="0.25">
      <c r="F836" s="197">
        <f>IF(ISBLANK(A836),VLOOKUP($C$1,'Exchange rates'!E:F,2,),(VLOOKUP(A836,'Exchange rates'!A:B,2,TRUE)))</f>
        <v>3.1909999999999998</v>
      </c>
      <c r="G836" s="136">
        <f t="shared" si="50"/>
        <v>0</v>
      </c>
      <c r="H836" s="138">
        <f t="shared" si="51"/>
        <v>0</v>
      </c>
    </row>
    <row r="837" spans="6:8" x14ac:dyDescent="0.25">
      <c r="F837" s="197">
        <f>IF(ISBLANK(A837),VLOOKUP($C$1,'Exchange rates'!E:F,2,),(VLOOKUP(A837,'Exchange rates'!A:B,2,TRUE)))</f>
        <v>3.1909999999999998</v>
      </c>
      <c r="G837" s="136">
        <f t="shared" si="50"/>
        <v>0</v>
      </c>
      <c r="H837" s="138">
        <f t="shared" si="51"/>
        <v>0</v>
      </c>
    </row>
    <row r="838" spans="6:8" x14ac:dyDescent="0.25">
      <c r="F838" s="197">
        <f>IF(ISBLANK(A838),VLOOKUP($C$1,'Exchange rates'!E:F,2,),(VLOOKUP(A838,'Exchange rates'!A:B,2,TRUE)))</f>
        <v>3.1909999999999998</v>
      </c>
      <c r="G838" s="136">
        <f t="shared" si="50"/>
        <v>0</v>
      </c>
      <c r="H838" s="138">
        <f t="shared" si="51"/>
        <v>0</v>
      </c>
    </row>
    <row r="839" spans="6:8" x14ac:dyDescent="0.25">
      <c r="F839" s="197">
        <f>IF(ISBLANK(A839),VLOOKUP($C$1,'Exchange rates'!E:F,2,),(VLOOKUP(A839,'Exchange rates'!A:B,2,TRUE)))</f>
        <v>3.1909999999999998</v>
      </c>
      <c r="G839" s="136">
        <f t="shared" ref="G839:G902" si="52">IF(D839="NIS",C839/F839,C839)</f>
        <v>0</v>
      </c>
      <c r="H839" s="138">
        <f t="shared" ref="H839:H902" si="53">IF(D839="USD",C839*F839,C839)</f>
        <v>0</v>
      </c>
    </row>
    <row r="840" spans="6:8" x14ac:dyDescent="0.25">
      <c r="F840" s="197">
        <f>IF(ISBLANK(A840),VLOOKUP($C$1,'Exchange rates'!E:F,2,),(VLOOKUP(A840,'Exchange rates'!A:B,2,TRUE)))</f>
        <v>3.1909999999999998</v>
      </c>
      <c r="G840" s="136">
        <f t="shared" si="52"/>
        <v>0</v>
      </c>
      <c r="H840" s="138">
        <f t="shared" si="53"/>
        <v>0</v>
      </c>
    </row>
    <row r="841" spans="6:8" x14ac:dyDescent="0.25">
      <c r="F841" s="197">
        <f>IF(ISBLANK(A841),VLOOKUP($C$1,'Exchange rates'!E:F,2,),(VLOOKUP(A841,'Exchange rates'!A:B,2,TRUE)))</f>
        <v>3.1909999999999998</v>
      </c>
      <c r="G841" s="136">
        <f t="shared" si="52"/>
        <v>0</v>
      </c>
      <c r="H841" s="138">
        <f t="shared" si="53"/>
        <v>0</v>
      </c>
    </row>
    <row r="842" spans="6:8" x14ac:dyDescent="0.25">
      <c r="F842" s="197">
        <f>IF(ISBLANK(A842),VLOOKUP($C$1,'Exchange rates'!E:F,2,),(VLOOKUP(A842,'Exchange rates'!A:B,2,TRUE)))</f>
        <v>3.1909999999999998</v>
      </c>
      <c r="G842" s="136">
        <f t="shared" si="52"/>
        <v>0</v>
      </c>
      <c r="H842" s="138">
        <f t="shared" si="53"/>
        <v>0</v>
      </c>
    </row>
    <row r="843" spans="6:8" x14ac:dyDescent="0.25">
      <c r="F843" s="197">
        <f>IF(ISBLANK(A843),VLOOKUP($C$1,'Exchange rates'!E:F,2,),(VLOOKUP(A843,'Exchange rates'!A:B,2,TRUE)))</f>
        <v>3.1909999999999998</v>
      </c>
      <c r="G843" s="136">
        <f t="shared" si="52"/>
        <v>0</v>
      </c>
      <c r="H843" s="138">
        <f t="shared" si="53"/>
        <v>0</v>
      </c>
    </row>
    <row r="844" spans="6:8" x14ac:dyDescent="0.25">
      <c r="F844" s="197">
        <f>IF(ISBLANK(A844),VLOOKUP($C$1,'Exchange rates'!E:F,2,),(VLOOKUP(A844,'Exchange rates'!A:B,2,TRUE)))</f>
        <v>3.1909999999999998</v>
      </c>
      <c r="G844" s="136">
        <f t="shared" si="52"/>
        <v>0</v>
      </c>
      <c r="H844" s="138">
        <f t="shared" si="53"/>
        <v>0</v>
      </c>
    </row>
    <row r="845" spans="6:8" x14ac:dyDescent="0.25">
      <c r="F845" s="197">
        <f>IF(ISBLANK(A845),VLOOKUP($C$1,'Exchange rates'!E:F,2,),(VLOOKUP(A845,'Exchange rates'!A:B,2,TRUE)))</f>
        <v>3.1909999999999998</v>
      </c>
      <c r="G845" s="136">
        <f t="shared" si="52"/>
        <v>0</v>
      </c>
      <c r="H845" s="138">
        <f t="shared" si="53"/>
        <v>0</v>
      </c>
    </row>
    <row r="846" spans="6:8" x14ac:dyDescent="0.25">
      <c r="F846" s="197">
        <f>IF(ISBLANK(A846),VLOOKUP($C$1,'Exchange rates'!E:F,2,),(VLOOKUP(A846,'Exchange rates'!A:B,2,TRUE)))</f>
        <v>3.1909999999999998</v>
      </c>
      <c r="G846" s="136">
        <f t="shared" si="52"/>
        <v>0</v>
      </c>
      <c r="H846" s="138">
        <f t="shared" si="53"/>
        <v>0</v>
      </c>
    </row>
    <row r="847" spans="6:8" x14ac:dyDescent="0.25">
      <c r="F847" s="197">
        <f>IF(ISBLANK(A847),VLOOKUP($C$1,'Exchange rates'!E:F,2,),(VLOOKUP(A847,'Exchange rates'!A:B,2,TRUE)))</f>
        <v>3.1909999999999998</v>
      </c>
      <c r="G847" s="136">
        <f t="shared" si="52"/>
        <v>0</v>
      </c>
      <c r="H847" s="138">
        <f t="shared" si="53"/>
        <v>0</v>
      </c>
    </row>
    <row r="848" spans="6:8" x14ac:dyDescent="0.25">
      <c r="F848" s="197">
        <f>IF(ISBLANK(A848),VLOOKUP($C$1,'Exchange rates'!E:F,2,),(VLOOKUP(A848,'Exchange rates'!A:B,2,TRUE)))</f>
        <v>3.1909999999999998</v>
      </c>
      <c r="G848" s="136">
        <f t="shared" si="52"/>
        <v>0</v>
      </c>
      <c r="H848" s="138">
        <f t="shared" si="53"/>
        <v>0</v>
      </c>
    </row>
    <row r="849" spans="6:8" x14ac:dyDescent="0.25">
      <c r="F849" s="197">
        <f>IF(ISBLANK(A849),VLOOKUP($C$1,'Exchange rates'!E:F,2,),(VLOOKUP(A849,'Exchange rates'!A:B,2,TRUE)))</f>
        <v>3.1909999999999998</v>
      </c>
      <c r="G849" s="136">
        <f t="shared" si="52"/>
        <v>0</v>
      </c>
      <c r="H849" s="138">
        <f t="shared" si="53"/>
        <v>0</v>
      </c>
    </row>
    <row r="850" spans="6:8" x14ac:dyDescent="0.25">
      <c r="F850" s="197">
        <f>IF(ISBLANK(A850),VLOOKUP($C$1,'Exchange rates'!E:F,2,),(VLOOKUP(A850,'Exchange rates'!A:B,2,TRUE)))</f>
        <v>3.1909999999999998</v>
      </c>
      <c r="G850" s="136">
        <f t="shared" si="52"/>
        <v>0</v>
      </c>
      <c r="H850" s="138">
        <f t="shared" si="53"/>
        <v>0</v>
      </c>
    </row>
    <row r="851" spans="6:8" x14ac:dyDescent="0.25">
      <c r="F851" s="197">
        <f>IF(ISBLANK(A851),VLOOKUP($C$1,'Exchange rates'!E:F,2,),(VLOOKUP(A851,'Exchange rates'!A:B,2,TRUE)))</f>
        <v>3.1909999999999998</v>
      </c>
      <c r="G851" s="136">
        <f t="shared" si="52"/>
        <v>0</v>
      </c>
      <c r="H851" s="138">
        <f t="shared" si="53"/>
        <v>0</v>
      </c>
    </row>
    <row r="852" spans="6:8" x14ac:dyDescent="0.25">
      <c r="F852" s="197">
        <f>IF(ISBLANK(A852),VLOOKUP($C$1,'Exchange rates'!E:F,2,),(VLOOKUP(A852,'Exchange rates'!A:B,2,TRUE)))</f>
        <v>3.1909999999999998</v>
      </c>
      <c r="G852" s="136">
        <f t="shared" si="52"/>
        <v>0</v>
      </c>
      <c r="H852" s="138">
        <f t="shared" si="53"/>
        <v>0</v>
      </c>
    </row>
    <row r="853" spans="6:8" x14ac:dyDescent="0.25">
      <c r="F853" s="197">
        <f>IF(ISBLANK(A853),VLOOKUP($C$1,'Exchange rates'!E:F,2,),(VLOOKUP(A853,'Exchange rates'!A:B,2,TRUE)))</f>
        <v>3.1909999999999998</v>
      </c>
      <c r="G853" s="136">
        <f t="shared" si="52"/>
        <v>0</v>
      </c>
      <c r="H853" s="138">
        <f t="shared" si="53"/>
        <v>0</v>
      </c>
    </row>
    <row r="854" spans="6:8" x14ac:dyDescent="0.25">
      <c r="F854" s="197">
        <f>IF(ISBLANK(A854),VLOOKUP($C$1,'Exchange rates'!E:F,2,),(VLOOKUP(A854,'Exchange rates'!A:B,2,TRUE)))</f>
        <v>3.1909999999999998</v>
      </c>
      <c r="G854" s="136">
        <f t="shared" si="52"/>
        <v>0</v>
      </c>
      <c r="H854" s="138">
        <f t="shared" si="53"/>
        <v>0</v>
      </c>
    </row>
    <row r="855" spans="6:8" x14ac:dyDescent="0.25">
      <c r="F855" s="197">
        <f>IF(ISBLANK(A855),VLOOKUP($C$1,'Exchange rates'!E:F,2,),(VLOOKUP(A855,'Exchange rates'!A:B,2,TRUE)))</f>
        <v>3.1909999999999998</v>
      </c>
      <c r="G855" s="136">
        <f t="shared" si="52"/>
        <v>0</v>
      </c>
      <c r="H855" s="138">
        <f t="shared" si="53"/>
        <v>0</v>
      </c>
    </row>
    <row r="856" spans="6:8" x14ac:dyDescent="0.25">
      <c r="F856" s="197">
        <f>IF(ISBLANK(A856),VLOOKUP($C$1,'Exchange rates'!E:F,2,),(VLOOKUP(A856,'Exchange rates'!A:B,2,TRUE)))</f>
        <v>3.1909999999999998</v>
      </c>
      <c r="G856" s="136">
        <f t="shared" si="52"/>
        <v>0</v>
      </c>
      <c r="H856" s="138">
        <f t="shared" si="53"/>
        <v>0</v>
      </c>
    </row>
    <row r="857" spans="6:8" x14ac:dyDescent="0.25">
      <c r="F857" s="197">
        <f>IF(ISBLANK(A857),VLOOKUP($C$1,'Exchange rates'!E:F,2,),(VLOOKUP(A857,'Exchange rates'!A:B,2,TRUE)))</f>
        <v>3.1909999999999998</v>
      </c>
      <c r="G857" s="136">
        <f t="shared" si="52"/>
        <v>0</v>
      </c>
      <c r="H857" s="138">
        <f t="shared" si="53"/>
        <v>0</v>
      </c>
    </row>
    <row r="858" spans="6:8" x14ac:dyDescent="0.25">
      <c r="F858" s="197">
        <f>IF(ISBLANK(A858),VLOOKUP($C$1,'Exchange rates'!E:F,2,),(VLOOKUP(A858,'Exchange rates'!A:B,2,TRUE)))</f>
        <v>3.1909999999999998</v>
      </c>
      <c r="G858" s="136">
        <f t="shared" si="52"/>
        <v>0</v>
      </c>
      <c r="H858" s="138">
        <f t="shared" si="53"/>
        <v>0</v>
      </c>
    </row>
    <row r="859" spans="6:8" x14ac:dyDescent="0.25">
      <c r="F859" s="197">
        <f>IF(ISBLANK(A859),VLOOKUP($C$1,'Exchange rates'!E:F,2,),(VLOOKUP(A859,'Exchange rates'!A:B,2,TRUE)))</f>
        <v>3.1909999999999998</v>
      </c>
      <c r="G859" s="136">
        <f t="shared" si="52"/>
        <v>0</v>
      </c>
      <c r="H859" s="138">
        <f t="shared" si="53"/>
        <v>0</v>
      </c>
    </row>
    <row r="860" spans="6:8" x14ac:dyDescent="0.25">
      <c r="F860" s="197">
        <f>IF(ISBLANK(A860),VLOOKUP($C$1,'Exchange rates'!E:F,2,),(VLOOKUP(A860,'Exchange rates'!A:B,2,TRUE)))</f>
        <v>3.1909999999999998</v>
      </c>
      <c r="G860" s="136">
        <f t="shared" si="52"/>
        <v>0</v>
      </c>
      <c r="H860" s="138">
        <f t="shared" si="53"/>
        <v>0</v>
      </c>
    </row>
    <row r="861" spans="6:8" x14ac:dyDescent="0.25">
      <c r="F861" s="197">
        <f>IF(ISBLANK(A861),VLOOKUP($C$1,'Exchange rates'!E:F,2,),(VLOOKUP(A861,'Exchange rates'!A:B,2,TRUE)))</f>
        <v>3.1909999999999998</v>
      </c>
      <c r="G861" s="136">
        <f t="shared" si="52"/>
        <v>0</v>
      </c>
      <c r="H861" s="138">
        <f t="shared" si="53"/>
        <v>0</v>
      </c>
    </row>
    <row r="862" spans="6:8" x14ac:dyDescent="0.25">
      <c r="F862" s="197">
        <f>IF(ISBLANK(A862),VLOOKUP($C$1,'Exchange rates'!E:F,2,),(VLOOKUP(A862,'Exchange rates'!A:B,2,TRUE)))</f>
        <v>3.1909999999999998</v>
      </c>
      <c r="G862" s="136">
        <f t="shared" si="52"/>
        <v>0</v>
      </c>
      <c r="H862" s="138">
        <f t="shared" si="53"/>
        <v>0</v>
      </c>
    </row>
    <row r="863" spans="6:8" x14ac:dyDescent="0.25">
      <c r="F863" s="197">
        <f>IF(ISBLANK(A863),VLOOKUP($C$1,'Exchange rates'!E:F,2,),(VLOOKUP(A863,'Exchange rates'!A:B,2,TRUE)))</f>
        <v>3.1909999999999998</v>
      </c>
      <c r="G863" s="136">
        <f t="shared" si="52"/>
        <v>0</v>
      </c>
      <c r="H863" s="138">
        <f t="shared" si="53"/>
        <v>0</v>
      </c>
    </row>
    <row r="864" spans="6:8" x14ac:dyDescent="0.25">
      <c r="F864" s="197">
        <f>IF(ISBLANK(A864),VLOOKUP($C$1,'Exchange rates'!E:F,2,),(VLOOKUP(A864,'Exchange rates'!A:B,2,TRUE)))</f>
        <v>3.1909999999999998</v>
      </c>
      <c r="G864" s="136">
        <f t="shared" si="52"/>
        <v>0</v>
      </c>
      <c r="H864" s="138">
        <f t="shared" si="53"/>
        <v>0</v>
      </c>
    </row>
    <row r="865" spans="6:8" x14ac:dyDescent="0.25">
      <c r="F865" s="197">
        <f>IF(ISBLANK(A865),VLOOKUP($C$1,'Exchange rates'!E:F,2,),(VLOOKUP(A865,'Exchange rates'!A:B,2,TRUE)))</f>
        <v>3.1909999999999998</v>
      </c>
      <c r="G865" s="136">
        <f t="shared" si="52"/>
        <v>0</v>
      </c>
      <c r="H865" s="138">
        <f t="shared" si="53"/>
        <v>0</v>
      </c>
    </row>
    <row r="866" spans="6:8" x14ac:dyDescent="0.25">
      <c r="F866" s="197">
        <f>IF(ISBLANK(A866),VLOOKUP($C$1,'Exchange rates'!E:F,2,),(VLOOKUP(A866,'Exchange rates'!A:B,2,TRUE)))</f>
        <v>3.1909999999999998</v>
      </c>
      <c r="G866" s="136">
        <f t="shared" si="52"/>
        <v>0</v>
      </c>
      <c r="H866" s="138">
        <f t="shared" si="53"/>
        <v>0</v>
      </c>
    </row>
    <row r="867" spans="6:8" x14ac:dyDescent="0.25">
      <c r="F867" s="197">
        <f>IF(ISBLANK(A867),VLOOKUP($C$1,'Exchange rates'!E:F,2,),(VLOOKUP(A867,'Exchange rates'!A:B,2,TRUE)))</f>
        <v>3.1909999999999998</v>
      </c>
      <c r="G867" s="136">
        <f t="shared" si="52"/>
        <v>0</v>
      </c>
      <c r="H867" s="138">
        <f t="shared" si="53"/>
        <v>0</v>
      </c>
    </row>
    <row r="868" spans="6:8" x14ac:dyDescent="0.25">
      <c r="F868" s="197">
        <f>IF(ISBLANK(A868),VLOOKUP($C$1,'Exchange rates'!E:F,2,),(VLOOKUP(A868,'Exchange rates'!A:B,2,TRUE)))</f>
        <v>3.1909999999999998</v>
      </c>
      <c r="G868" s="136">
        <f t="shared" si="52"/>
        <v>0</v>
      </c>
      <c r="H868" s="138">
        <f t="shared" si="53"/>
        <v>0</v>
      </c>
    </row>
    <row r="869" spans="6:8" x14ac:dyDescent="0.25">
      <c r="F869" s="197">
        <f>IF(ISBLANK(A869),VLOOKUP($C$1,'Exchange rates'!E:F,2,),(VLOOKUP(A869,'Exchange rates'!A:B,2,TRUE)))</f>
        <v>3.1909999999999998</v>
      </c>
      <c r="G869" s="136">
        <f t="shared" si="52"/>
        <v>0</v>
      </c>
      <c r="H869" s="138">
        <f t="shared" si="53"/>
        <v>0</v>
      </c>
    </row>
    <row r="870" spans="6:8" x14ac:dyDescent="0.25">
      <c r="F870" s="197">
        <f>IF(ISBLANK(A870),VLOOKUP($C$1,'Exchange rates'!E:F,2,),(VLOOKUP(A870,'Exchange rates'!A:B,2,TRUE)))</f>
        <v>3.1909999999999998</v>
      </c>
      <c r="G870" s="136">
        <f t="shared" si="52"/>
        <v>0</v>
      </c>
      <c r="H870" s="138">
        <f t="shared" si="53"/>
        <v>0</v>
      </c>
    </row>
    <row r="871" spans="6:8" x14ac:dyDescent="0.25">
      <c r="F871" s="197">
        <f>IF(ISBLANK(A871),VLOOKUP($C$1,'Exchange rates'!E:F,2,),(VLOOKUP(A871,'Exchange rates'!A:B,2,TRUE)))</f>
        <v>3.1909999999999998</v>
      </c>
      <c r="G871" s="136">
        <f t="shared" si="52"/>
        <v>0</v>
      </c>
      <c r="H871" s="138">
        <f t="shared" si="53"/>
        <v>0</v>
      </c>
    </row>
    <row r="872" spans="6:8" x14ac:dyDescent="0.25">
      <c r="F872" s="197">
        <f>IF(ISBLANK(A872),VLOOKUP($C$1,'Exchange rates'!E:F,2,),(VLOOKUP(A872,'Exchange rates'!A:B,2,TRUE)))</f>
        <v>3.1909999999999998</v>
      </c>
      <c r="G872" s="136">
        <f t="shared" si="52"/>
        <v>0</v>
      </c>
      <c r="H872" s="138">
        <f t="shared" si="53"/>
        <v>0</v>
      </c>
    </row>
    <row r="873" spans="6:8" x14ac:dyDescent="0.25">
      <c r="F873" s="197">
        <f>IF(ISBLANK(A873),VLOOKUP($C$1,'Exchange rates'!E:F,2,),(VLOOKUP(A873,'Exchange rates'!A:B,2,TRUE)))</f>
        <v>3.1909999999999998</v>
      </c>
      <c r="G873" s="136">
        <f t="shared" si="52"/>
        <v>0</v>
      </c>
      <c r="H873" s="138">
        <f t="shared" si="53"/>
        <v>0</v>
      </c>
    </row>
    <row r="874" spans="6:8" x14ac:dyDescent="0.25">
      <c r="F874" s="197">
        <f>IF(ISBLANK(A874),VLOOKUP($C$1,'Exchange rates'!E:F,2,),(VLOOKUP(A874,'Exchange rates'!A:B,2,TRUE)))</f>
        <v>3.1909999999999998</v>
      </c>
      <c r="G874" s="136">
        <f t="shared" si="52"/>
        <v>0</v>
      </c>
      <c r="H874" s="138">
        <f t="shared" si="53"/>
        <v>0</v>
      </c>
    </row>
    <row r="875" spans="6:8" x14ac:dyDescent="0.25">
      <c r="F875" s="197">
        <f>IF(ISBLANK(A875),VLOOKUP($C$1,'Exchange rates'!E:F,2,),(VLOOKUP(A875,'Exchange rates'!A:B,2,TRUE)))</f>
        <v>3.1909999999999998</v>
      </c>
      <c r="G875" s="136">
        <f t="shared" si="52"/>
        <v>0</v>
      </c>
      <c r="H875" s="138">
        <f t="shared" si="53"/>
        <v>0</v>
      </c>
    </row>
    <row r="876" spans="6:8" x14ac:dyDescent="0.25">
      <c r="F876" s="197">
        <f>IF(ISBLANK(A876),VLOOKUP($C$1,'Exchange rates'!E:F,2,),(VLOOKUP(A876,'Exchange rates'!A:B,2,TRUE)))</f>
        <v>3.1909999999999998</v>
      </c>
      <c r="G876" s="136">
        <f t="shared" si="52"/>
        <v>0</v>
      </c>
      <c r="H876" s="138">
        <f t="shared" si="53"/>
        <v>0</v>
      </c>
    </row>
    <row r="877" spans="6:8" x14ac:dyDescent="0.25">
      <c r="F877" s="197">
        <f>IF(ISBLANK(A877),VLOOKUP($C$1,'Exchange rates'!E:F,2,),(VLOOKUP(A877,'Exchange rates'!A:B,2,TRUE)))</f>
        <v>3.1909999999999998</v>
      </c>
      <c r="G877" s="136">
        <f t="shared" si="52"/>
        <v>0</v>
      </c>
      <c r="H877" s="138">
        <f t="shared" si="53"/>
        <v>0</v>
      </c>
    </row>
    <row r="878" spans="6:8" x14ac:dyDescent="0.25">
      <c r="F878" s="197">
        <f>IF(ISBLANK(A878),VLOOKUP($C$1,'Exchange rates'!E:F,2,),(VLOOKUP(A878,'Exchange rates'!A:B,2,TRUE)))</f>
        <v>3.1909999999999998</v>
      </c>
      <c r="G878" s="136">
        <f t="shared" si="52"/>
        <v>0</v>
      </c>
      <c r="H878" s="138">
        <f t="shared" si="53"/>
        <v>0</v>
      </c>
    </row>
    <row r="879" spans="6:8" x14ac:dyDescent="0.25">
      <c r="F879" s="197">
        <f>IF(ISBLANK(A879),VLOOKUP($C$1,'Exchange rates'!E:F,2,),(VLOOKUP(A879,'Exchange rates'!A:B,2,TRUE)))</f>
        <v>3.1909999999999998</v>
      </c>
      <c r="G879" s="136">
        <f t="shared" si="52"/>
        <v>0</v>
      </c>
      <c r="H879" s="138">
        <f t="shared" si="53"/>
        <v>0</v>
      </c>
    </row>
    <row r="880" spans="6:8" x14ac:dyDescent="0.25">
      <c r="F880" s="197">
        <f>IF(ISBLANK(A880),VLOOKUP($C$1,'Exchange rates'!E:F,2,),(VLOOKUP(A880,'Exchange rates'!A:B,2,TRUE)))</f>
        <v>3.1909999999999998</v>
      </c>
      <c r="G880" s="136">
        <f t="shared" si="52"/>
        <v>0</v>
      </c>
      <c r="H880" s="138">
        <f t="shared" si="53"/>
        <v>0</v>
      </c>
    </row>
    <row r="881" spans="6:8" x14ac:dyDescent="0.25">
      <c r="F881" s="197">
        <f>IF(ISBLANK(A881),VLOOKUP($C$1,'Exchange rates'!E:F,2,),(VLOOKUP(A881,'Exchange rates'!A:B,2,TRUE)))</f>
        <v>3.1909999999999998</v>
      </c>
      <c r="G881" s="136">
        <f t="shared" si="52"/>
        <v>0</v>
      </c>
      <c r="H881" s="138">
        <f t="shared" si="53"/>
        <v>0</v>
      </c>
    </row>
    <row r="882" spans="6:8" x14ac:dyDescent="0.25">
      <c r="F882" s="197">
        <f>IF(ISBLANK(A882),VLOOKUP($C$1,'Exchange rates'!E:F,2,),(VLOOKUP(A882,'Exchange rates'!A:B,2,TRUE)))</f>
        <v>3.1909999999999998</v>
      </c>
      <c r="G882" s="136">
        <f t="shared" si="52"/>
        <v>0</v>
      </c>
      <c r="H882" s="138">
        <f t="shared" si="53"/>
        <v>0</v>
      </c>
    </row>
    <row r="883" spans="6:8" x14ac:dyDescent="0.25">
      <c r="F883" s="197">
        <f>IF(ISBLANK(A883),VLOOKUP($C$1,'Exchange rates'!E:F,2,),(VLOOKUP(A883,'Exchange rates'!A:B,2,TRUE)))</f>
        <v>3.1909999999999998</v>
      </c>
      <c r="G883" s="136">
        <f t="shared" si="52"/>
        <v>0</v>
      </c>
      <c r="H883" s="138">
        <f t="shared" si="53"/>
        <v>0</v>
      </c>
    </row>
    <row r="884" spans="6:8" x14ac:dyDescent="0.25">
      <c r="F884" s="197">
        <f>IF(ISBLANK(A884),VLOOKUP($C$1,'Exchange rates'!E:F,2,),(VLOOKUP(A884,'Exchange rates'!A:B,2,TRUE)))</f>
        <v>3.1909999999999998</v>
      </c>
      <c r="G884" s="136">
        <f t="shared" si="52"/>
        <v>0</v>
      </c>
      <c r="H884" s="138">
        <f t="shared" si="53"/>
        <v>0</v>
      </c>
    </row>
    <row r="885" spans="6:8" x14ac:dyDescent="0.25">
      <c r="F885" s="197">
        <f>IF(ISBLANK(A885),VLOOKUP($C$1,'Exchange rates'!E:F,2,),(VLOOKUP(A885,'Exchange rates'!A:B,2,TRUE)))</f>
        <v>3.1909999999999998</v>
      </c>
      <c r="G885" s="136">
        <f t="shared" si="52"/>
        <v>0</v>
      </c>
      <c r="H885" s="138">
        <f t="shared" si="53"/>
        <v>0</v>
      </c>
    </row>
    <row r="886" spans="6:8" x14ac:dyDescent="0.25">
      <c r="F886" s="197">
        <f>IF(ISBLANK(A886),VLOOKUP($C$1,'Exchange rates'!E:F,2,),(VLOOKUP(A886,'Exchange rates'!A:B,2,TRUE)))</f>
        <v>3.1909999999999998</v>
      </c>
      <c r="G886" s="136">
        <f t="shared" si="52"/>
        <v>0</v>
      </c>
      <c r="H886" s="138">
        <f t="shared" si="53"/>
        <v>0</v>
      </c>
    </row>
    <row r="887" spans="6:8" x14ac:dyDescent="0.25">
      <c r="F887" s="197">
        <f>IF(ISBLANK(A887),VLOOKUP($C$1,'Exchange rates'!E:F,2,),(VLOOKUP(A887,'Exchange rates'!A:B,2,TRUE)))</f>
        <v>3.1909999999999998</v>
      </c>
      <c r="G887" s="136">
        <f t="shared" si="52"/>
        <v>0</v>
      </c>
      <c r="H887" s="138">
        <f t="shared" si="53"/>
        <v>0</v>
      </c>
    </row>
    <row r="888" spans="6:8" x14ac:dyDescent="0.25">
      <c r="F888" s="197">
        <f>IF(ISBLANK(A888),VLOOKUP($C$1,'Exchange rates'!E:F,2,),(VLOOKUP(A888,'Exchange rates'!A:B,2,TRUE)))</f>
        <v>3.1909999999999998</v>
      </c>
      <c r="G888" s="136">
        <f t="shared" si="52"/>
        <v>0</v>
      </c>
      <c r="H888" s="138">
        <f t="shared" si="53"/>
        <v>0</v>
      </c>
    </row>
    <row r="889" spans="6:8" x14ac:dyDescent="0.25">
      <c r="F889" s="197">
        <f>IF(ISBLANK(A889),VLOOKUP($C$1,'Exchange rates'!E:F,2,),(VLOOKUP(A889,'Exchange rates'!A:B,2,TRUE)))</f>
        <v>3.1909999999999998</v>
      </c>
      <c r="G889" s="136">
        <f t="shared" si="52"/>
        <v>0</v>
      </c>
      <c r="H889" s="138">
        <f t="shared" si="53"/>
        <v>0</v>
      </c>
    </row>
    <row r="890" spans="6:8" x14ac:dyDescent="0.25">
      <c r="F890" s="197">
        <f>IF(ISBLANK(A890),VLOOKUP($C$1,'Exchange rates'!E:F,2,),(VLOOKUP(A890,'Exchange rates'!A:B,2,TRUE)))</f>
        <v>3.1909999999999998</v>
      </c>
      <c r="G890" s="136">
        <f t="shared" si="52"/>
        <v>0</v>
      </c>
      <c r="H890" s="138">
        <f t="shared" si="53"/>
        <v>0</v>
      </c>
    </row>
    <row r="891" spans="6:8" x14ac:dyDescent="0.25">
      <c r="F891" s="197">
        <f>IF(ISBLANK(A891),VLOOKUP($C$1,'Exchange rates'!E:F,2,),(VLOOKUP(A891,'Exchange rates'!A:B,2,TRUE)))</f>
        <v>3.1909999999999998</v>
      </c>
      <c r="G891" s="136">
        <f t="shared" si="52"/>
        <v>0</v>
      </c>
      <c r="H891" s="138">
        <f t="shared" si="53"/>
        <v>0</v>
      </c>
    </row>
    <row r="892" spans="6:8" x14ac:dyDescent="0.25">
      <c r="F892" s="197">
        <f>IF(ISBLANK(A892),VLOOKUP($C$1,'Exchange rates'!E:F,2,),(VLOOKUP(A892,'Exchange rates'!A:B,2,TRUE)))</f>
        <v>3.1909999999999998</v>
      </c>
      <c r="G892" s="136">
        <f t="shared" si="52"/>
        <v>0</v>
      </c>
      <c r="H892" s="138">
        <f t="shared" si="53"/>
        <v>0</v>
      </c>
    </row>
    <row r="893" spans="6:8" x14ac:dyDescent="0.25">
      <c r="F893" s="197">
        <f>IF(ISBLANK(A893),VLOOKUP($C$1,'Exchange rates'!E:F,2,),(VLOOKUP(A893,'Exchange rates'!A:B,2,TRUE)))</f>
        <v>3.1909999999999998</v>
      </c>
      <c r="G893" s="136">
        <f t="shared" si="52"/>
        <v>0</v>
      </c>
      <c r="H893" s="138">
        <f t="shared" si="53"/>
        <v>0</v>
      </c>
    </row>
    <row r="894" spans="6:8" x14ac:dyDescent="0.25">
      <c r="F894" s="197">
        <f>IF(ISBLANK(A894),VLOOKUP($C$1,'Exchange rates'!E:F,2,),(VLOOKUP(A894,'Exchange rates'!A:B,2,TRUE)))</f>
        <v>3.1909999999999998</v>
      </c>
      <c r="G894" s="136">
        <f t="shared" si="52"/>
        <v>0</v>
      </c>
      <c r="H894" s="138">
        <f t="shared" si="53"/>
        <v>0</v>
      </c>
    </row>
    <row r="895" spans="6:8" x14ac:dyDescent="0.25">
      <c r="F895" s="197">
        <f>IF(ISBLANK(A895),VLOOKUP($C$1,'Exchange rates'!E:F,2,),(VLOOKUP(A895,'Exchange rates'!A:B,2,TRUE)))</f>
        <v>3.1909999999999998</v>
      </c>
      <c r="G895" s="136">
        <f t="shared" si="52"/>
        <v>0</v>
      </c>
      <c r="H895" s="138">
        <f t="shared" si="53"/>
        <v>0</v>
      </c>
    </row>
    <row r="896" spans="6:8" x14ac:dyDescent="0.25">
      <c r="F896" s="197">
        <f>IF(ISBLANK(A896),VLOOKUP($C$1,'Exchange rates'!E:F,2,),(VLOOKUP(A896,'Exchange rates'!A:B,2,TRUE)))</f>
        <v>3.1909999999999998</v>
      </c>
      <c r="G896" s="136">
        <f t="shared" si="52"/>
        <v>0</v>
      </c>
      <c r="H896" s="138">
        <f t="shared" si="53"/>
        <v>0</v>
      </c>
    </row>
    <row r="897" spans="6:8" x14ac:dyDescent="0.25">
      <c r="F897" s="197">
        <f>IF(ISBLANK(A897),VLOOKUP($C$1,'Exchange rates'!E:F,2,),(VLOOKUP(A897,'Exchange rates'!A:B,2,TRUE)))</f>
        <v>3.1909999999999998</v>
      </c>
      <c r="G897" s="136">
        <f t="shared" si="52"/>
        <v>0</v>
      </c>
      <c r="H897" s="138">
        <f t="shared" si="53"/>
        <v>0</v>
      </c>
    </row>
    <row r="898" spans="6:8" x14ac:dyDescent="0.25">
      <c r="F898" s="197">
        <f>IF(ISBLANK(A898),VLOOKUP($C$1,'Exchange rates'!E:F,2,),(VLOOKUP(A898,'Exchange rates'!A:B,2,TRUE)))</f>
        <v>3.1909999999999998</v>
      </c>
      <c r="G898" s="136">
        <f t="shared" si="52"/>
        <v>0</v>
      </c>
      <c r="H898" s="138">
        <f t="shared" si="53"/>
        <v>0</v>
      </c>
    </row>
    <row r="899" spans="6:8" x14ac:dyDescent="0.25">
      <c r="F899" s="197">
        <f>IF(ISBLANK(A899),VLOOKUP($C$1,'Exchange rates'!E:F,2,),(VLOOKUP(A899,'Exchange rates'!A:B,2,TRUE)))</f>
        <v>3.1909999999999998</v>
      </c>
      <c r="G899" s="136">
        <f t="shared" si="52"/>
        <v>0</v>
      </c>
      <c r="H899" s="138">
        <f t="shared" si="53"/>
        <v>0</v>
      </c>
    </row>
    <row r="900" spans="6:8" x14ac:dyDescent="0.25">
      <c r="F900" s="197">
        <f>IF(ISBLANK(A900),VLOOKUP($C$1,'Exchange rates'!E:F,2,),(VLOOKUP(A900,'Exchange rates'!A:B,2,TRUE)))</f>
        <v>3.1909999999999998</v>
      </c>
      <c r="G900" s="136">
        <f t="shared" si="52"/>
        <v>0</v>
      </c>
      <c r="H900" s="138">
        <f t="shared" si="53"/>
        <v>0</v>
      </c>
    </row>
    <row r="901" spans="6:8" x14ac:dyDescent="0.25">
      <c r="F901" s="197">
        <f>IF(ISBLANK(A901),VLOOKUP($C$1,'Exchange rates'!E:F,2,),(VLOOKUP(A901,'Exchange rates'!A:B,2,TRUE)))</f>
        <v>3.1909999999999998</v>
      </c>
      <c r="G901" s="136">
        <f t="shared" si="52"/>
        <v>0</v>
      </c>
      <c r="H901" s="138">
        <f t="shared" si="53"/>
        <v>0</v>
      </c>
    </row>
    <row r="902" spans="6:8" x14ac:dyDescent="0.25">
      <c r="F902" s="197">
        <f>IF(ISBLANK(A902),VLOOKUP($C$1,'Exchange rates'!E:F,2,),(VLOOKUP(A902,'Exchange rates'!A:B,2,TRUE)))</f>
        <v>3.1909999999999998</v>
      </c>
      <c r="G902" s="136">
        <f t="shared" si="52"/>
        <v>0</v>
      </c>
      <c r="H902" s="138">
        <f t="shared" si="53"/>
        <v>0</v>
      </c>
    </row>
    <row r="903" spans="6:8" x14ac:dyDescent="0.25">
      <c r="F903" s="197">
        <f>IF(ISBLANK(A903),VLOOKUP($C$1,'Exchange rates'!E:F,2,),(VLOOKUP(A903,'Exchange rates'!A:B,2,TRUE)))</f>
        <v>3.1909999999999998</v>
      </c>
      <c r="G903" s="136">
        <f t="shared" ref="G903:G966" si="54">IF(D903="NIS",C903/F903,C903)</f>
        <v>0</v>
      </c>
      <c r="H903" s="138">
        <f t="shared" ref="H903:H966" si="55">IF(D903="USD",C903*F903,C903)</f>
        <v>0</v>
      </c>
    </row>
    <row r="904" spans="6:8" x14ac:dyDescent="0.25">
      <c r="F904" s="197">
        <f>IF(ISBLANK(A904),VLOOKUP($C$1,'Exchange rates'!E:F,2,),(VLOOKUP(A904,'Exchange rates'!A:B,2,TRUE)))</f>
        <v>3.1909999999999998</v>
      </c>
      <c r="G904" s="136">
        <f t="shared" si="54"/>
        <v>0</v>
      </c>
      <c r="H904" s="138">
        <f t="shared" si="55"/>
        <v>0</v>
      </c>
    </row>
    <row r="905" spans="6:8" x14ac:dyDescent="0.25">
      <c r="F905" s="197">
        <f>IF(ISBLANK(A905),VLOOKUP($C$1,'Exchange rates'!E:F,2,),(VLOOKUP(A905,'Exchange rates'!A:B,2,TRUE)))</f>
        <v>3.1909999999999998</v>
      </c>
      <c r="G905" s="136">
        <f t="shared" si="54"/>
        <v>0</v>
      </c>
      <c r="H905" s="138">
        <f t="shared" si="55"/>
        <v>0</v>
      </c>
    </row>
    <row r="906" spans="6:8" x14ac:dyDescent="0.25">
      <c r="F906" s="197">
        <f>IF(ISBLANK(A906),VLOOKUP($C$1,'Exchange rates'!E:F,2,),(VLOOKUP(A906,'Exchange rates'!A:B,2,TRUE)))</f>
        <v>3.1909999999999998</v>
      </c>
      <c r="G906" s="136">
        <f t="shared" si="54"/>
        <v>0</v>
      </c>
      <c r="H906" s="138">
        <f t="shared" si="55"/>
        <v>0</v>
      </c>
    </row>
    <row r="907" spans="6:8" x14ac:dyDescent="0.25">
      <c r="F907" s="197">
        <f>IF(ISBLANK(A907),VLOOKUP($C$1,'Exchange rates'!E:F,2,),(VLOOKUP(A907,'Exchange rates'!A:B,2,TRUE)))</f>
        <v>3.1909999999999998</v>
      </c>
      <c r="G907" s="136">
        <f t="shared" si="54"/>
        <v>0</v>
      </c>
      <c r="H907" s="138">
        <f t="shared" si="55"/>
        <v>0</v>
      </c>
    </row>
    <row r="908" spans="6:8" x14ac:dyDescent="0.25">
      <c r="F908" s="197">
        <f>IF(ISBLANK(A908),VLOOKUP($C$1,'Exchange rates'!E:F,2,),(VLOOKUP(A908,'Exchange rates'!A:B,2,TRUE)))</f>
        <v>3.1909999999999998</v>
      </c>
      <c r="G908" s="136">
        <f t="shared" si="54"/>
        <v>0</v>
      </c>
      <c r="H908" s="138">
        <f t="shared" si="55"/>
        <v>0</v>
      </c>
    </row>
    <row r="909" spans="6:8" x14ac:dyDescent="0.25">
      <c r="F909" s="197">
        <f>IF(ISBLANK(A909),VLOOKUP($C$1,'Exchange rates'!E:F,2,),(VLOOKUP(A909,'Exchange rates'!A:B,2,TRUE)))</f>
        <v>3.1909999999999998</v>
      </c>
      <c r="G909" s="136">
        <f t="shared" si="54"/>
        <v>0</v>
      </c>
      <c r="H909" s="138">
        <f t="shared" si="55"/>
        <v>0</v>
      </c>
    </row>
    <row r="910" spans="6:8" x14ac:dyDescent="0.25">
      <c r="F910" s="197">
        <f>IF(ISBLANK(A910),VLOOKUP($C$1,'Exchange rates'!E:F,2,),(VLOOKUP(A910,'Exchange rates'!A:B,2,TRUE)))</f>
        <v>3.1909999999999998</v>
      </c>
      <c r="G910" s="136">
        <f t="shared" si="54"/>
        <v>0</v>
      </c>
      <c r="H910" s="138">
        <f t="shared" si="55"/>
        <v>0</v>
      </c>
    </row>
    <row r="911" spans="6:8" x14ac:dyDescent="0.25">
      <c r="F911" s="197">
        <f>IF(ISBLANK(A911),VLOOKUP($C$1,'Exchange rates'!E:F,2,),(VLOOKUP(A911,'Exchange rates'!A:B,2,TRUE)))</f>
        <v>3.1909999999999998</v>
      </c>
      <c r="G911" s="136">
        <f t="shared" si="54"/>
        <v>0</v>
      </c>
      <c r="H911" s="138">
        <f t="shared" si="55"/>
        <v>0</v>
      </c>
    </row>
    <row r="912" spans="6:8" x14ac:dyDescent="0.25">
      <c r="F912" s="197">
        <f>IF(ISBLANK(A912),VLOOKUP($C$1,'Exchange rates'!E:F,2,),(VLOOKUP(A912,'Exchange rates'!A:B,2,TRUE)))</f>
        <v>3.1909999999999998</v>
      </c>
      <c r="G912" s="136">
        <f t="shared" si="54"/>
        <v>0</v>
      </c>
      <c r="H912" s="138">
        <f t="shared" si="55"/>
        <v>0</v>
      </c>
    </row>
    <row r="913" spans="6:8" x14ac:dyDescent="0.25">
      <c r="F913" s="197">
        <f>IF(ISBLANK(A913),VLOOKUP($C$1,'Exchange rates'!E:F,2,),(VLOOKUP(A913,'Exchange rates'!A:B,2,TRUE)))</f>
        <v>3.1909999999999998</v>
      </c>
      <c r="G913" s="136">
        <f t="shared" si="54"/>
        <v>0</v>
      </c>
      <c r="H913" s="138">
        <f t="shared" si="55"/>
        <v>0</v>
      </c>
    </row>
    <row r="914" spans="6:8" x14ac:dyDescent="0.25">
      <c r="F914" s="197">
        <f>IF(ISBLANK(A914),VLOOKUP($C$1,'Exchange rates'!E:F,2,),(VLOOKUP(A914,'Exchange rates'!A:B,2,TRUE)))</f>
        <v>3.1909999999999998</v>
      </c>
      <c r="G914" s="136">
        <f t="shared" si="54"/>
        <v>0</v>
      </c>
      <c r="H914" s="138">
        <f t="shared" si="55"/>
        <v>0</v>
      </c>
    </row>
    <row r="915" spans="6:8" x14ac:dyDescent="0.25">
      <c r="F915" s="197">
        <f>IF(ISBLANK(A915),VLOOKUP($C$1,'Exchange rates'!E:F,2,),(VLOOKUP(A915,'Exchange rates'!A:B,2,TRUE)))</f>
        <v>3.1909999999999998</v>
      </c>
      <c r="G915" s="136">
        <f t="shared" si="54"/>
        <v>0</v>
      </c>
      <c r="H915" s="138">
        <f t="shared" si="55"/>
        <v>0</v>
      </c>
    </row>
    <row r="916" spans="6:8" x14ac:dyDescent="0.25">
      <c r="F916" s="197">
        <f>IF(ISBLANK(A916),VLOOKUP($C$1,'Exchange rates'!E:F,2,),(VLOOKUP(A916,'Exchange rates'!A:B,2,TRUE)))</f>
        <v>3.1909999999999998</v>
      </c>
      <c r="G916" s="136">
        <f t="shared" si="54"/>
        <v>0</v>
      </c>
      <c r="H916" s="138">
        <f t="shared" si="55"/>
        <v>0</v>
      </c>
    </row>
    <row r="917" spans="6:8" x14ac:dyDescent="0.25">
      <c r="F917" s="197">
        <f>IF(ISBLANK(A917),VLOOKUP($C$1,'Exchange rates'!E:F,2,),(VLOOKUP(A917,'Exchange rates'!A:B,2,TRUE)))</f>
        <v>3.1909999999999998</v>
      </c>
      <c r="G917" s="136">
        <f t="shared" si="54"/>
        <v>0</v>
      </c>
      <c r="H917" s="138">
        <f t="shared" si="55"/>
        <v>0</v>
      </c>
    </row>
    <row r="918" spans="6:8" x14ac:dyDescent="0.25">
      <c r="F918" s="197">
        <f>IF(ISBLANK(A918),VLOOKUP($C$1,'Exchange rates'!E:F,2,),(VLOOKUP(A918,'Exchange rates'!A:B,2,TRUE)))</f>
        <v>3.1909999999999998</v>
      </c>
      <c r="G918" s="136">
        <f t="shared" si="54"/>
        <v>0</v>
      </c>
      <c r="H918" s="138">
        <f t="shared" si="55"/>
        <v>0</v>
      </c>
    </row>
    <row r="919" spans="6:8" x14ac:dyDescent="0.25">
      <c r="F919" s="197">
        <f>IF(ISBLANK(A919),VLOOKUP($C$1,'Exchange rates'!E:F,2,),(VLOOKUP(A919,'Exchange rates'!A:B,2,TRUE)))</f>
        <v>3.1909999999999998</v>
      </c>
      <c r="G919" s="136">
        <f t="shared" si="54"/>
        <v>0</v>
      </c>
      <c r="H919" s="138">
        <f t="shared" si="55"/>
        <v>0</v>
      </c>
    </row>
    <row r="920" spans="6:8" x14ac:dyDescent="0.25">
      <c r="F920" s="197">
        <f>IF(ISBLANK(A920),VLOOKUP($C$1,'Exchange rates'!E:F,2,),(VLOOKUP(A920,'Exchange rates'!A:B,2,TRUE)))</f>
        <v>3.1909999999999998</v>
      </c>
      <c r="G920" s="136">
        <f t="shared" si="54"/>
        <v>0</v>
      </c>
      <c r="H920" s="138">
        <f t="shared" si="55"/>
        <v>0</v>
      </c>
    </row>
    <row r="921" spans="6:8" x14ac:dyDescent="0.25">
      <c r="F921" s="197">
        <f>IF(ISBLANK(A921),VLOOKUP($C$1,'Exchange rates'!E:F,2,),(VLOOKUP(A921,'Exchange rates'!A:B,2,TRUE)))</f>
        <v>3.1909999999999998</v>
      </c>
      <c r="G921" s="136">
        <f t="shared" si="54"/>
        <v>0</v>
      </c>
      <c r="H921" s="138">
        <f t="shared" si="55"/>
        <v>0</v>
      </c>
    </row>
    <row r="922" spans="6:8" x14ac:dyDescent="0.25">
      <c r="F922" s="197">
        <f>IF(ISBLANK(A922),VLOOKUP($C$1,'Exchange rates'!E:F,2,),(VLOOKUP(A922,'Exchange rates'!A:B,2,TRUE)))</f>
        <v>3.1909999999999998</v>
      </c>
      <c r="G922" s="136">
        <f t="shared" si="54"/>
        <v>0</v>
      </c>
      <c r="H922" s="138">
        <f t="shared" si="55"/>
        <v>0</v>
      </c>
    </row>
    <row r="923" spans="6:8" x14ac:dyDescent="0.25">
      <c r="F923" s="197">
        <f>IF(ISBLANK(A923),VLOOKUP($C$1,'Exchange rates'!E:F,2,),(VLOOKUP(A923,'Exchange rates'!A:B,2,TRUE)))</f>
        <v>3.1909999999999998</v>
      </c>
      <c r="G923" s="136">
        <f t="shared" si="54"/>
        <v>0</v>
      </c>
      <c r="H923" s="138">
        <f t="shared" si="55"/>
        <v>0</v>
      </c>
    </row>
    <row r="924" spans="6:8" x14ac:dyDescent="0.25">
      <c r="F924" s="197">
        <f>IF(ISBLANK(A924),VLOOKUP($C$1,'Exchange rates'!E:F,2,),(VLOOKUP(A924,'Exchange rates'!A:B,2,TRUE)))</f>
        <v>3.1909999999999998</v>
      </c>
      <c r="G924" s="136">
        <f t="shared" si="54"/>
        <v>0</v>
      </c>
      <c r="H924" s="138">
        <f t="shared" si="55"/>
        <v>0</v>
      </c>
    </row>
    <row r="925" spans="6:8" x14ac:dyDescent="0.25">
      <c r="F925" s="197">
        <f>IF(ISBLANK(A925),VLOOKUP($C$1,'Exchange rates'!E:F,2,),(VLOOKUP(A925,'Exchange rates'!A:B,2,TRUE)))</f>
        <v>3.1909999999999998</v>
      </c>
      <c r="G925" s="136">
        <f t="shared" si="54"/>
        <v>0</v>
      </c>
      <c r="H925" s="138">
        <f t="shared" si="55"/>
        <v>0</v>
      </c>
    </row>
    <row r="926" spans="6:8" x14ac:dyDescent="0.25">
      <c r="F926" s="197">
        <f>IF(ISBLANK(A926),VLOOKUP($C$1,'Exchange rates'!E:F,2,),(VLOOKUP(A926,'Exchange rates'!A:B,2,TRUE)))</f>
        <v>3.1909999999999998</v>
      </c>
      <c r="G926" s="136">
        <f t="shared" si="54"/>
        <v>0</v>
      </c>
      <c r="H926" s="138">
        <f t="shared" si="55"/>
        <v>0</v>
      </c>
    </row>
    <row r="927" spans="6:8" x14ac:dyDescent="0.25">
      <c r="F927" s="197">
        <f>IF(ISBLANK(A927),VLOOKUP($C$1,'Exchange rates'!E:F,2,),(VLOOKUP(A927,'Exchange rates'!A:B,2,TRUE)))</f>
        <v>3.1909999999999998</v>
      </c>
      <c r="G927" s="136">
        <f t="shared" si="54"/>
        <v>0</v>
      </c>
      <c r="H927" s="138">
        <f t="shared" si="55"/>
        <v>0</v>
      </c>
    </row>
    <row r="928" spans="6:8" x14ac:dyDescent="0.25">
      <c r="F928" s="197">
        <f>IF(ISBLANK(A928),VLOOKUP($C$1,'Exchange rates'!E:F,2,),(VLOOKUP(A928,'Exchange rates'!A:B,2,TRUE)))</f>
        <v>3.1909999999999998</v>
      </c>
      <c r="G928" s="136">
        <f t="shared" si="54"/>
        <v>0</v>
      </c>
      <c r="H928" s="138">
        <f t="shared" si="55"/>
        <v>0</v>
      </c>
    </row>
    <row r="929" spans="6:8" x14ac:dyDescent="0.25">
      <c r="F929" s="197">
        <f>IF(ISBLANK(A929),VLOOKUP($C$1,'Exchange rates'!E:F,2,),(VLOOKUP(A929,'Exchange rates'!A:B,2,TRUE)))</f>
        <v>3.1909999999999998</v>
      </c>
      <c r="G929" s="136">
        <f t="shared" si="54"/>
        <v>0</v>
      </c>
      <c r="H929" s="138">
        <f t="shared" si="55"/>
        <v>0</v>
      </c>
    </row>
    <row r="930" spans="6:8" x14ac:dyDescent="0.25">
      <c r="F930" s="197">
        <f>IF(ISBLANK(A930),VLOOKUP($C$1,'Exchange rates'!E:F,2,),(VLOOKUP(A930,'Exchange rates'!A:B,2,TRUE)))</f>
        <v>3.1909999999999998</v>
      </c>
      <c r="G930" s="136">
        <f t="shared" si="54"/>
        <v>0</v>
      </c>
      <c r="H930" s="138">
        <f t="shared" si="55"/>
        <v>0</v>
      </c>
    </row>
    <row r="931" spans="6:8" x14ac:dyDescent="0.25">
      <c r="F931" s="197">
        <f>IF(ISBLANK(A931),VLOOKUP($C$1,'Exchange rates'!E:F,2,),(VLOOKUP(A931,'Exchange rates'!A:B,2,TRUE)))</f>
        <v>3.1909999999999998</v>
      </c>
      <c r="G931" s="136">
        <f t="shared" si="54"/>
        <v>0</v>
      </c>
      <c r="H931" s="138">
        <f t="shared" si="55"/>
        <v>0</v>
      </c>
    </row>
    <row r="932" spans="6:8" x14ac:dyDescent="0.25">
      <c r="F932" s="197">
        <f>IF(ISBLANK(A932),VLOOKUP($C$1,'Exchange rates'!E:F,2,),(VLOOKUP(A932,'Exchange rates'!A:B,2,TRUE)))</f>
        <v>3.1909999999999998</v>
      </c>
      <c r="G932" s="136">
        <f t="shared" si="54"/>
        <v>0</v>
      </c>
      <c r="H932" s="138">
        <f t="shared" si="55"/>
        <v>0</v>
      </c>
    </row>
    <row r="933" spans="6:8" x14ac:dyDescent="0.25">
      <c r="F933" s="197">
        <f>IF(ISBLANK(A933),VLOOKUP($C$1,'Exchange rates'!E:F,2,),(VLOOKUP(A933,'Exchange rates'!A:B,2,TRUE)))</f>
        <v>3.1909999999999998</v>
      </c>
      <c r="G933" s="136">
        <f t="shared" si="54"/>
        <v>0</v>
      </c>
      <c r="H933" s="138">
        <f t="shared" si="55"/>
        <v>0</v>
      </c>
    </row>
    <row r="934" spans="6:8" x14ac:dyDescent="0.25">
      <c r="F934" s="197">
        <f>IF(ISBLANK(A934),VLOOKUP($C$1,'Exchange rates'!E:F,2,),(VLOOKUP(A934,'Exchange rates'!A:B,2,TRUE)))</f>
        <v>3.1909999999999998</v>
      </c>
      <c r="G934" s="136">
        <f t="shared" si="54"/>
        <v>0</v>
      </c>
      <c r="H934" s="138">
        <f t="shared" si="55"/>
        <v>0</v>
      </c>
    </row>
    <row r="935" spans="6:8" x14ac:dyDescent="0.25">
      <c r="F935" s="197">
        <f>IF(ISBLANK(A935),VLOOKUP($C$1,'Exchange rates'!E:F,2,),(VLOOKUP(A935,'Exchange rates'!A:B,2,TRUE)))</f>
        <v>3.1909999999999998</v>
      </c>
      <c r="G935" s="136">
        <f t="shared" si="54"/>
        <v>0</v>
      </c>
      <c r="H935" s="138">
        <f t="shared" si="55"/>
        <v>0</v>
      </c>
    </row>
    <row r="936" spans="6:8" x14ac:dyDescent="0.25">
      <c r="F936" s="197">
        <f>IF(ISBLANK(A936),VLOOKUP($C$1,'Exchange rates'!E:F,2,),(VLOOKUP(A936,'Exchange rates'!A:B,2,TRUE)))</f>
        <v>3.1909999999999998</v>
      </c>
      <c r="G936" s="136">
        <f t="shared" si="54"/>
        <v>0</v>
      </c>
      <c r="H936" s="138">
        <f t="shared" si="55"/>
        <v>0</v>
      </c>
    </row>
    <row r="937" spans="6:8" x14ac:dyDescent="0.25">
      <c r="F937" s="197">
        <f>IF(ISBLANK(A937),VLOOKUP($C$1,'Exchange rates'!E:F,2,),(VLOOKUP(A937,'Exchange rates'!A:B,2,TRUE)))</f>
        <v>3.1909999999999998</v>
      </c>
      <c r="G937" s="136">
        <f t="shared" si="54"/>
        <v>0</v>
      </c>
      <c r="H937" s="138">
        <f t="shared" si="55"/>
        <v>0</v>
      </c>
    </row>
    <row r="938" spans="6:8" x14ac:dyDescent="0.25">
      <c r="F938" s="197">
        <f>IF(ISBLANK(A938),VLOOKUP($C$1,'Exchange rates'!E:F,2,),(VLOOKUP(A938,'Exchange rates'!A:B,2,TRUE)))</f>
        <v>3.1909999999999998</v>
      </c>
      <c r="G938" s="136">
        <f t="shared" si="54"/>
        <v>0</v>
      </c>
      <c r="H938" s="138">
        <f t="shared" si="55"/>
        <v>0</v>
      </c>
    </row>
    <row r="939" spans="6:8" x14ac:dyDescent="0.25">
      <c r="F939" s="197">
        <f>IF(ISBLANK(A939),VLOOKUP($C$1,'Exchange rates'!E:F,2,),(VLOOKUP(A939,'Exchange rates'!A:B,2,TRUE)))</f>
        <v>3.1909999999999998</v>
      </c>
      <c r="G939" s="136">
        <f t="shared" si="54"/>
        <v>0</v>
      </c>
      <c r="H939" s="138">
        <f t="shared" si="55"/>
        <v>0</v>
      </c>
    </row>
    <row r="940" spans="6:8" x14ac:dyDescent="0.25">
      <c r="F940" s="197">
        <f>IF(ISBLANK(A940),VLOOKUP($C$1,'Exchange rates'!E:F,2,),(VLOOKUP(A940,'Exchange rates'!A:B,2,TRUE)))</f>
        <v>3.1909999999999998</v>
      </c>
      <c r="G940" s="136">
        <f t="shared" si="54"/>
        <v>0</v>
      </c>
      <c r="H940" s="138">
        <f t="shared" si="55"/>
        <v>0</v>
      </c>
    </row>
    <row r="941" spans="6:8" x14ac:dyDescent="0.25">
      <c r="F941" s="197">
        <f>IF(ISBLANK(A941),VLOOKUP($C$1,'Exchange rates'!E:F,2,),(VLOOKUP(A941,'Exchange rates'!A:B,2,TRUE)))</f>
        <v>3.1909999999999998</v>
      </c>
      <c r="G941" s="136">
        <f t="shared" si="54"/>
        <v>0</v>
      </c>
      <c r="H941" s="138">
        <f t="shared" si="55"/>
        <v>0</v>
      </c>
    </row>
    <row r="942" spans="6:8" x14ac:dyDescent="0.25">
      <c r="F942" s="197">
        <f>IF(ISBLANK(A942),VLOOKUP($C$1,'Exchange rates'!E:F,2,),(VLOOKUP(A942,'Exchange rates'!A:B,2,TRUE)))</f>
        <v>3.1909999999999998</v>
      </c>
      <c r="G942" s="136">
        <f t="shared" si="54"/>
        <v>0</v>
      </c>
      <c r="H942" s="138">
        <f t="shared" si="55"/>
        <v>0</v>
      </c>
    </row>
    <row r="943" spans="6:8" x14ac:dyDescent="0.25">
      <c r="F943" s="197">
        <f>IF(ISBLANK(A943),VLOOKUP($C$1,'Exchange rates'!E:F,2,),(VLOOKUP(A943,'Exchange rates'!A:B,2,TRUE)))</f>
        <v>3.1909999999999998</v>
      </c>
      <c r="G943" s="136">
        <f t="shared" si="54"/>
        <v>0</v>
      </c>
      <c r="H943" s="138">
        <f t="shared" si="55"/>
        <v>0</v>
      </c>
    </row>
    <row r="944" spans="6:8" x14ac:dyDescent="0.25">
      <c r="F944" s="197">
        <f>IF(ISBLANK(A944),VLOOKUP($C$1,'Exchange rates'!E:F,2,),(VLOOKUP(A944,'Exchange rates'!A:B,2,TRUE)))</f>
        <v>3.1909999999999998</v>
      </c>
      <c r="G944" s="136">
        <f t="shared" si="54"/>
        <v>0</v>
      </c>
      <c r="H944" s="138">
        <f t="shared" si="55"/>
        <v>0</v>
      </c>
    </row>
    <row r="945" spans="6:8" x14ac:dyDescent="0.25">
      <c r="F945" s="197">
        <f>IF(ISBLANK(A945),VLOOKUP($C$1,'Exchange rates'!E:F,2,),(VLOOKUP(A945,'Exchange rates'!A:B,2,TRUE)))</f>
        <v>3.1909999999999998</v>
      </c>
      <c r="G945" s="136">
        <f t="shared" si="54"/>
        <v>0</v>
      </c>
      <c r="H945" s="138">
        <f t="shared" si="55"/>
        <v>0</v>
      </c>
    </row>
    <row r="946" spans="6:8" x14ac:dyDescent="0.25">
      <c r="F946" s="197">
        <f>IF(ISBLANK(A946),VLOOKUP($C$1,'Exchange rates'!E:F,2,),(VLOOKUP(A946,'Exchange rates'!A:B,2,TRUE)))</f>
        <v>3.1909999999999998</v>
      </c>
      <c r="G946" s="136">
        <f t="shared" si="54"/>
        <v>0</v>
      </c>
      <c r="H946" s="138">
        <f t="shared" si="55"/>
        <v>0</v>
      </c>
    </row>
    <row r="947" spans="6:8" x14ac:dyDescent="0.25">
      <c r="F947" s="197">
        <f>IF(ISBLANK(A947),VLOOKUP($C$1,'Exchange rates'!E:F,2,),(VLOOKUP(A947,'Exchange rates'!A:B,2,TRUE)))</f>
        <v>3.1909999999999998</v>
      </c>
      <c r="G947" s="136">
        <f t="shared" si="54"/>
        <v>0</v>
      </c>
      <c r="H947" s="138">
        <f t="shared" si="55"/>
        <v>0</v>
      </c>
    </row>
    <row r="948" spans="6:8" x14ac:dyDescent="0.25">
      <c r="F948" s="197">
        <f>IF(ISBLANK(A948),VLOOKUP($C$1,'Exchange rates'!E:F,2,),(VLOOKUP(A948,'Exchange rates'!A:B,2,TRUE)))</f>
        <v>3.1909999999999998</v>
      </c>
      <c r="G948" s="136">
        <f t="shared" si="54"/>
        <v>0</v>
      </c>
      <c r="H948" s="138">
        <f t="shared" si="55"/>
        <v>0</v>
      </c>
    </row>
    <row r="949" spans="6:8" x14ac:dyDescent="0.25">
      <c r="F949" s="197">
        <f>IF(ISBLANK(A949),VLOOKUP($C$1,'Exchange rates'!E:F,2,),(VLOOKUP(A949,'Exchange rates'!A:B,2,TRUE)))</f>
        <v>3.1909999999999998</v>
      </c>
      <c r="G949" s="136">
        <f t="shared" si="54"/>
        <v>0</v>
      </c>
      <c r="H949" s="138">
        <f t="shared" si="55"/>
        <v>0</v>
      </c>
    </row>
    <row r="950" spans="6:8" x14ac:dyDescent="0.25">
      <c r="F950" s="197">
        <f>IF(ISBLANK(A950),VLOOKUP($C$1,'Exchange rates'!E:F,2,),(VLOOKUP(A950,'Exchange rates'!A:B,2,TRUE)))</f>
        <v>3.1909999999999998</v>
      </c>
      <c r="G950" s="136">
        <f t="shared" si="54"/>
        <v>0</v>
      </c>
      <c r="H950" s="138">
        <f t="shared" si="55"/>
        <v>0</v>
      </c>
    </row>
    <row r="951" spans="6:8" x14ac:dyDescent="0.25">
      <c r="F951" s="197">
        <f>IF(ISBLANK(A951),VLOOKUP($C$1,'Exchange rates'!E:F,2,),(VLOOKUP(A951,'Exchange rates'!A:B,2,TRUE)))</f>
        <v>3.1909999999999998</v>
      </c>
      <c r="G951" s="136">
        <f t="shared" si="54"/>
        <v>0</v>
      </c>
      <c r="H951" s="138">
        <f t="shared" si="55"/>
        <v>0</v>
      </c>
    </row>
    <row r="952" spans="6:8" x14ac:dyDescent="0.25">
      <c r="F952" s="197">
        <f>IF(ISBLANK(A952),VLOOKUP($C$1,'Exchange rates'!E:F,2,),(VLOOKUP(A952,'Exchange rates'!A:B,2,TRUE)))</f>
        <v>3.1909999999999998</v>
      </c>
      <c r="G952" s="136">
        <f t="shared" si="54"/>
        <v>0</v>
      </c>
      <c r="H952" s="138">
        <f t="shared" si="55"/>
        <v>0</v>
      </c>
    </row>
    <row r="953" spans="6:8" x14ac:dyDescent="0.25">
      <c r="F953" s="197">
        <f>IF(ISBLANK(A953),VLOOKUP($C$1,'Exchange rates'!E:F,2,),(VLOOKUP(A953,'Exchange rates'!A:B,2,TRUE)))</f>
        <v>3.1909999999999998</v>
      </c>
      <c r="G953" s="136">
        <f t="shared" si="54"/>
        <v>0</v>
      </c>
      <c r="H953" s="138">
        <f t="shared" si="55"/>
        <v>0</v>
      </c>
    </row>
    <row r="954" spans="6:8" x14ac:dyDescent="0.25">
      <c r="F954" s="197">
        <f>IF(ISBLANK(A954),VLOOKUP($C$1,'Exchange rates'!E:F,2,),(VLOOKUP(A954,'Exchange rates'!A:B,2,TRUE)))</f>
        <v>3.1909999999999998</v>
      </c>
      <c r="G954" s="136">
        <f t="shared" si="54"/>
        <v>0</v>
      </c>
      <c r="H954" s="138">
        <f t="shared" si="55"/>
        <v>0</v>
      </c>
    </row>
    <row r="955" spans="6:8" x14ac:dyDescent="0.25">
      <c r="F955" s="197">
        <f>IF(ISBLANK(A955),VLOOKUP($C$1,'Exchange rates'!E:F,2,),(VLOOKUP(A955,'Exchange rates'!A:B,2,TRUE)))</f>
        <v>3.1909999999999998</v>
      </c>
      <c r="G955" s="136">
        <f t="shared" si="54"/>
        <v>0</v>
      </c>
      <c r="H955" s="138">
        <f t="shared" si="55"/>
        <v>0</v>
      </c>
    </row>
    <row r="956" spans="6:8" x14ac:dyDescent="0.25">
      <c r="F956" s="197">
        <f>IF(ISBLANK(A956),VLOOKUP($C$1,'Exchange rates'!E:F,2,),(VLOOKUP(A956,'Exchange rates'!A:B,2,TRUE)))</f>
        <v>3.1909999999999998</v>
      </c>
      <c r="G956" s="136">
        <f t="shared" si="54"/>
        <v>0</v>
      </c>
      <c r="H956" s="138">
        <f t="shared" si="55"/>
        <v>0</v>
      </c>
    </row>
    <row r="957" spans="6:8" x14ac:dyDescent="0.25">
      <c r="F957" s="197">
        <f>IF(ISBLANK(A957),VLOOKUP($C$1,'Exchange rates'!E:F,2,),(VLOOKUP(A957,'Exchange rates'!A:B,2,TRUE)))</f>
        <v>3.1909999999999998</v>
      </c>
      <c r="G957" s="136">
        <f t="shared" si="54"/>
        <v>0</v>
      </c>
      <c r="H957" s="138">
        <f t="shared" si="55"/>
        <v>0</v>
      </c>
    </row>
    <row r="958" spans="6:8" x14ac:dyDescent="0.25">
      <c r="F958" s="197">
        <f>IF(ISBLANK(A958),VLOOKUP($C$1,'Exchange rates'!E:F,2,),(VLOOKUP(A958,'Exchange rates'!A:B,2,TRUE)))</f>
        <v>3.1909999999999998</v>
      </c>
      <c r="G958" s="136">
        <f t="shared" si="54"/>
        <v>0</v>
      </c>
      <c r="H958" s="138">
        <f t="shared" si="55"/>
        <v>0</v>
      </c>
    </row>
    <row r="959" spans="6:8" x14ac:dyDescent="0.25">
      <c r="F959" s="197">
        <f>IF(ISBLANK(A959),VLOOKUP($C$1,'Exchange rates'!E:F,2,),(VLOOKUP(A959,'Exchange rates'!A:B,2,TRUE)))</f>
        <v>3.1909999999999998</v>
      </c>
      <c r="G959" s="136">
        <f t="shared" si="54"/>
        <v>0</v>
      </c>
      <c r="H959" s="138">
        <f t="shared" si="55"/>
        <v>0</v>
      </c>
    </row>
    <row r="960" spans="6:8" x14ac:dyDescent="0.25">
      <c r="F960" s="197">
        <f>IF(ISBLANK(A960),VLOOKUP($C$1,'Exchange rates'!E:F,2,),(VLOOKUP(A960,'Exchange rates'!A:B,2,TRUE)))</f>
        <v>3.1909999999999998</v>
      </c>
      <c r="G960" s="136">
        <f t="shared" si="54"/>
        <v>0</v>
      </c>
      <c r="H960" s="138">
        <f t="shared" si="55"/>
        <v>0</v>
      </c>
    </row>
    <row r="961" spans="6:8" x14ac:dyDescent="0.25">
      <c r="F961" s="197">
        <f>IF(ISBLANK(A961),VLOOKUP($C$1,'Exchange rates'!E:F,2,),(VLOOKUP(A961,'Exchange rates'!A:B,2,TRUE)))</f>
        <v>3.1909999999999998</v>
      </c>
      <c r="G961" s="136">
        <f t="shared" si="54"/>
        <v>0</v>
      </c>
      <c r="H961" s="138">
        <f t="shared" si="55"/>
        <v>0</v>
      </c>
    </row>
    <row r="962" spans="6:8" x14ac:dyDescent="0.25">
      <c r="F962" s="197">
        <f>IF(ISBLANK(A962),VLOOKUP($C$1,'Exchange rates'!E:F,2,),(VLOOKUP(A962,'Exchange rates'!A:B,2,TRUE)))</f>
        <v>3.1909999999999998</v>
      </c>
      <c r="G962" s="136">
        <f t="shared" si="54"/>
        <v>0</v>
      </c>
      <c r="H962" s="138">
        <f t="shared" si="55"/>
        <v>0</v>
      </c>
    </row>
    <row r="963" spans="6:8" x14ac:dyDescent="0.25">
      <c r="F963" s="197">
        <f>IF(ISBLANK(A963),VLOOKUP($C$1,'Exchange rates'!E:F,2,),(VLOOKUP(A963,'Exchange rates'!A:B,2,TRUE)))</f>
        <v>3.1909999999999998</v>
      </c>
      <c r="G963" s="136">
        <f t="shared" si="54"/>
        <v>0</v>
      </c>
      <c r="H963" s="138">
        <f t="shared" si="55"/>
        <v>0</v>
      </c>
    </row>
    <row r="964" spans="6:8" x14ac:dyDescent="0.25">
      <c r="F964" s="197">
        <f>IF(ISBLANK(A964),VLOOKUP($C$1,'Exchange rates'!E:F,2,),(VLOOKUP(A964,'Exchange rates'!A:B,2,TRUE)))</f>
        <v>3.1909999999999998</v>
      </c>
      <c r="G964" s="136">
        <f t="shared" si="54"/>
        <v>0</v>
      </c>
      <c r="H964" s="138">
        <f t="shared" si="55"/>
        <v>0</v>
      </c>
    </row>
    <row r="965" spans="6:8" x14ac:dyDescent="0.25">
      <c r="F965" s="197">
        <f>IF(ISBLANK(A965),VLOOKUP($C$1,'Exchange rates'!E:F,2,),(VLOOKUP(A965,'Exchange rates'!A:B,2,TRUE)))</f>
        <v>3.1909999999999998</v>
      </c>
      <c r="G965" s="136">
        <f t="shared" si="54"/>
        <v>0</v>
      </c>
      <c r="H965" s="138">
        <f t="shared" si="55"/>
        <v>0</v>
      </c>
    </row>
    <row r="966" spans="6:8" x14ac:dyDescent="0.25">
      <c r="F966" s="197">
        <f>IF(ISBLANK(A966),VLOOKUP($C$1,'Exchange rates'!E:F,2,),(VLOOKUP(A966,'Exchange rates'!A:B,2,TRUE)))</f>
        <v>3.1909999999999998</v>
      </c>
      <c r="G966" s="136">
        <f t="shared" si="54"/>
        <v>0</v>
      </c>
      <c r="H966" s="138">
        <f t="shared" si="55"/>
        <v>0</v>
      </c>
    </row>
    <row r="967" spans="6:8" x14ac:dyDescent="0.25">
      <c r="F967" s="197">
        <f>IF(ISBLANK(A967),VLOOKUP($C$1,'Exchange rates'!E:F,2,),(VLOOKUP(A967,'Exchange rates'!A:B,2,TRUE)))</f>
        <v>3.1909999999999998</v>
      </c>
      <c r="G967" s="136">
        <f t="shared" ref="G967:G1030" si="56">IF(D967="NIS",C967/F967,C967)</f>
        <v>0</v>
      </c>
      <c r="H967" s="138">
        <f t="shared" ref="H967:H1030" si="57">IF(D967="USD",C967*F967,C967)</f>
        <v>0</v>
      </c>
    </row>
    <row r="968" spans="6:8" x14ac:dyDescent="0.25">
      <c r="F968" s="197">
        <f>IF(ISBLANK(A968),VLOOKUP($C$1,'Exchange rates'!E:F,2,),(VLOOKUP(A968,'Exchange rates'!A:B,2,TRUE)))</f>
        <v>3.1909999999999998</v>
      </c>
      <c r="G968" s="136">
        <f t="shared" si="56"/>
        <v>0</v>
      </c>
      <c r="H968" s="138">
        <f t="shared" si="57"/>
        <v>0</v>
      </c>
    </row>
    <row r="969" spans="6:8" x14ac:dyDescent="0.25">
      <c r="F969" s="197">
        <f>IF(ISBLANK(A969),VLOOKUP($C$1,'Exchange rates'!E:F,2,),(VLOOKUP(A969,'Exchange rates'!A:B,2,TRUE)))</f>
        <v>3.1909999999999998</v>
      </c>
      <c r="G969" s="136">
        <f t="shared" si="56"/>
        <v>0</v>
      </c>
      <c r="H969" s="138">
        <f t="shared" si="57"/>
        <v>0</v>
      </c>
    </row>
    <row r="970" spans="6:8" x14ac:dyDescent="0.25">
      <c r="F970" s="197">
        <f>IF(ISBLANK(A970),VLOOKUP($C$1,'Exchange rates'!E:F,2,),(VLOOKUP(A970,'Exchange rates'!A:B,2,TRUE)))</f>
        <v>3.1909999999999998</v>
      </c>
      <c r="G970" s="136">
        <f t="shared" si="56"/>
        <v>0</v>
      </c>
      <c r="H970" s="138">
        <f t="shared" si="57"/>
        <v>0</v>
      </c>
    </row>
    <row r="971" spans="6:8" x14ac:dyDescent="0.25">
      <c r="F971" s="197">
        <f>IF(ISBLANK(A971),VLOOKUP($C$1,'Exchange rates'!E:F,2,),(VLOOKUP(A971,'Exchange rates'!A:B,2,TRUE)))</f>
        <v>3.1909999999999998</v>
      </c>
      <c r="G971" s="136">
        <f t="shared" si="56"/>
        <v>0</v>
      </c>
      <c r="H971" s="138">
        <f t="shared" si="57"/>
        <v>0</v>
      </c>
    </row>
    <row r="972" spans="6:8" x14ac:dyDescent="0.25">
      <c r="F972" s="197">
        <f>IF(ISBLANK(A972),VLOOKUP($C$1,'Exchange rates'!E:F,2,),(VLOOKUP(A972,'Exchange rates'!A:B,2,TRUE)))</f>
        <v>3.1909999999999998</v>
      </c>
      <c r="G972" s="136">
        <f t="shared" si="56"/>
        <v>0</v>
      </c>
      <c r="H972" s="138">
        <f t="shared" si="57"/>
        <v>0</v>
      </c>
    </row>
    <row r="973" spans="6:8" x14ac:dyDescent="0.25">
      <c r="F973" s="197">
        <f>IF(ISBLANK(A973),VLOOKUP($C$1,'Exchange rates'!E:F,2,),(VLOOKUP(A973,'Exchange rates'!A:B,2,TRUE)))</f>
        <v>3.1909999999999998</v>
      </c>
      <c r="G973" s="136">
        <f t="shared" si="56"/>
        <v>0</v>
      </c>
      <c r="H973" s="138">
        <f t="shared" si="57"/>
        <v>0</v>
      </c>
    </row>
    <row r="974" spans="6:8" x14ac:dyDescent="0.25">
      <c r="F974" s="197">
        <f>IF(ISBLANK(A974),VLOOKUP($C$1,'Exchange rates'!E:F,2,),(VLOOKUP(A974,'Exchange rates'!A:B,2,TRUE)))</f>
        <v>3.1909999999999998</v>
      </c>
      <c r="G974" s="136">
        <f t="shared" si="56"/>
        <v>0</v>
      </c>
      <c r="H974" s="138">
        <f t="shared" si="57"/>
        <v>0</v>
      </c>
    </row>
    <row r="975" spans="6:8" x14ac:dyDescent="0.25">
      <c r="F975" s="197">
        <f>IF(ISBLANK(A975),VLOOKUP($C$1,'Exchange rates'!E:F,2,),(VLOOKUP(A975,'Exchange rates'!A:B,2,TRUE)))</f>
        <v>3.1909999999999998</v>
      </c>
      <c r="G975" s="136">
        <f t="shared" si="56"/>
        <v>0</v>
      </c>
      <c r="H975" s="138">
        <f t="shared" si="57"/>
        <v>0</v>
      </c>
    </row>
    <row r="976" spans="6:8" x14ac:dyDescent="0.25">
      <c r="F976" s="197">
        <f>IF(ISBLANK(A976),VLOOKUP($C$1,'Exchange rates'!E:F,2,),(VLOOKUP(A976,'Exchange rates'!A:B,2,TRUE)))</f>
        <v>3.1909999999999998</v>
      </c>
      <c r="G976" s="136">
        <f t="shared" si="56"/>
        <v>0</v>
      </c>
      <c r="H976" s="138">
        <f t="shared" si="57"/>
        <v>0</v>
      </c>
    </row>
    <row r="977" spans="6:8" x14ac:dyDescent="0.25">
      <c r="F977" s="197">
        <f>IF(ISBLANK(A977),VLOOKUP($C$1,'Exchange rates'!E:F,2,),(VLOOKUP(A977,'Exchange rates'!A:B,2,TRUE)))</f>
        <v>3.1909999999999998</v>
      </c>
      <c r="G977" s="136">
        <f t="shared" si="56"/>
        <v>0</v>
      </c>
      <c r="H977" s="138">
        <f t="shared" si="57"/>
        <v>0</v>
      </c>
    </row>
    <row r="978" spans="6:8" x14ac:dyDescent="0.25">
      <c r="F978" s="197">
        <f>IF(ISBLANK(A978),VLOOKUP($C$1,'Exchange rates'!E:F,2,),(VLOOKUP(A978,'Exchange rates'!A:B,2,TRUE)))</f>
        <v>3.1909999999999998</v>
      </c>
      <c r="G978" s="136">
        <f t="shared" si="56"/>
        <v>0</v>
      </c>
      <c r="H978" s="138">
        <f t="shared" si="57"/>
        <v>0</v>
      </c>
    </row>
    <row r="979" spans="6:8" x14ac:dyDescent="0.25">
      <c r="F979" s="197">
        <f>IF(ISBLANK(A979),VLOOKUP($C$1,'Exchange rates'!E:F,2,),(VLOOKUP(A979,'Exchange rates'!A:B,2,TRUE)))</f>
        <v>3.1909999999999998</v>
      </c>
      <c r="G979" s="136">
        <f t="shared" si="56"/>
        <v>0</v>
      </c>
      <c r="H979" s="138">
        <f t="shared" si="57"/>
        <v>0</v>
      </c>
    </row>
    <row r="980" spans="6:8" x14ac:dyDescent="0.25">
      <c r="F980" s="197">
        <f>IF(ISBLANK(A980),VLOOKUP($C$1,'Exchange rates'!E:F,2,),(VLOOKUP(A980,'Exchange rates'!A:B,2,TRUE)))</f>
        <v>3.1909999999999998</v>
      </c>
      <c r="G980" s="136">
        <f t="shared" si="56"/>
        <v>0</v>
      </c>
      <c r="H980" s="138">
        <f t="shared" si="57"/>
        <v>0</v>
      </c>
    </row>
    <row r="981" spans="6:8" x14ac:dyDescent="0.25">
      <c r="F981" s="197">
        <f>IF(ISBLANK(A981),VLOOKUP($C$1,'Exchange rates'!E:F,2,),(VLOOKUP(A981,'Exchange rates'!A:B,2,TRUE)))</f>
        <v>3.1909999999999998</v>
      </c>
      <c r="G981" s="136">
        <f t="shared" si="56"/>
        <v>0</v>
      </c>
      <c r="H981" s="138">
        <f t="shared" si="57"/>
        <v>0</v>
      </c>
    </row>
    <row r="982" spans="6:8" x14ac:dyDescent="0.25">
      <c r="F982" s="197">
        <f>IF(ISBLANK(A982),VLOOKUP($C$1,'Exchange rates'!E:F,2,),(VLOOKUP(A982,'Exchange rates'!A:B,2,TRUE)))</f>
        <v>3.1909999999999998</v>
      </c>
      <c r="G982" s="136">
        <f t="shared" si="56"/>
        <v>0</v>
      </c>
      <c r="H982" s="138">
        <f t="shared" si="57"/>
        <v>0</v>
      </c>
    </row>
    <row r="983" spans="6:8" x14ac:dyDescent="0.25">
      <c r="F983" s="197">
        <f>IF(ISBLANK(A983),VLOOKUP($C$1,'Exchange rates'!E:F,2,),(VLOOKUP(A983,'Exchange rates'!A:B,2,TRUE)))</f>
        <v>3.1909999999999998</v>
      </c>
      <c r="G983" s="136">
        <f t="shared" si="56"/>
        <v>0</v>
      </c>
      <c r="H983" s="138">
        <f t="shared" si="57"/>
        <v>0</v>
      </c>
    </row>
    <row r="984" spans="6:8" x14ac:dyDescent="0.25">
      <c r="F984" s="197">
        <f>IF(ISBLANK(A984),VLOOKUP($C$1,'Exchange rates'!E:F,2,),(VLOOKUP(A984,'Exchange rates'!A:B,2,TRUE)))</f>
        <v>3.1909999999999998</v>
      </c>
      <c r="G984" s="136">
        <f t="shared" si="56"/>
        <v>0</v>
      </c>
      <c r="H984" s="138">
        <f t="shared" si="57"/>
        <v>0</v>
      </c>
    </row>
    <row r="985" spans="6:8" x14ac:dyDescent="0.25">
      <c r="F985" s="197">
        <f>IF(ISBLANK(A985),VLOOKUP($C$1,'Exchange rates'!E:F,2,),(VLOOKUP(A985,'Exchange rates'!A:B,2,TRUE)))</f>
        <v>3.1909999999999998</v>
      </c>
      <c r="G985" s="136">
        <f t="shared" si="56"/>
        <v>0</v>
      </c>
      <c r="H985" s="138">
        <f t="shared" si="57"/>
        <v>0</v>
      </c>
    </row>
    <row r="986" spans="6:8" x14ac:dyDescent="0.25">
      <c r="F986" s="197">
        <f>IF(ISBLANK(A986),VLOOKUP($C$1,'Exchange rates'!E:F,2,),(VLOOKUP(A986,'Exchange rates'!A:B,2,TRUE)))</f>
        <v>3.1909999999999998</v>
      </c>
      <c r="G986" s="136">
        <f t="shared" si="56"/>
        <v>0</v>
      </c>
      <c r="H986" s="138">
        <f t="shared" si="57"/>
        <v>0</v>
      </c>
    </row>
    <row r="987" spans="6:8" x14ac:dyDescent="0.25">
      <c r="F987" s="197">
        <f>IF(ISBLANK(A987),VLOOKUP($C$1,'Exchange rates'!E:F,2,),(VLOOKUP(A987,'Exchange rates'!A:B,2,TRUE)))</f>
        <v>3.1909999999999998</v>
      </c>
      <c r="G987" s="136">
        <f t="shared" si="56"/>
        <v>0</v>
      </c>
      <c r="H987" s="138">
        <f t="shared" si="57"/>
        <v>0</v>
      </c>
    </row>
    <row r="988" spans="6:8" x14ac:dyDescent="0.25">
      <c r="F988" s="197">
        <f>IF(ISBLANK(A988),VLOOKUP($C$1,'Exchange rates'!E:F,2,),(VLOOKUP(A988,'Exchange rates'!A:B,2,TRUE)))</f>
        <v>3.1909999999999998</v>
      </c>
      <c r="G988" s="136">
        <f t="shared" si="56"/>
        <v>0</v>
      </c>
      <c r="H988" s="138">
        <f t="shared" si="57"/>
        <v>0</v>
      </c>
    </row>
    <row r="989" spans="6:8" x14ac:dyDescent="0.25">
      <c r="F989" s="197">
        <f>IF(ISBLANK(A989),VLOOKUP($C$1,'Exchange rates'!E:F,2,),(VLOOKUP(A989,'Exchange rates'!A:B,2,TRUE)))</f>
        <v>3.1909999999999998</v>
      </c>
      <c r="G989" s="136">
        <f t="shared" si="56"/>
        <v>0</v>
      </c>
      <c r="H989" s="138">
        <f t="shared" si="57"/>
        <v>0</v>
      </c>
    </row>
    <row r="990" spans="6:8" x14ac:dyDescent="0.25">
      <c r="F990" s="197">
        <f>IF(ISBLANK(A990),VLOOKUP($C$1,'Exchange rates'!E:F,2,),(VLOOKUP(A990,'Exchange rates'!A:B,2,TRUE)))</f>
        <v>3.1909999999999998</v>
      </c>
      <c r="G990" s="136">
        <f t="shared" si="56"/>
        <v>0</v>
      </c>
      <c r="H990" s="138">
        <f t="shared" si="57"/>
        <v>0</v>
      </c>
    </row>
    <row r="991" spans="6:8" x14ac:dyDescent="0.25">
      <c r="F991" s="197">
        <f>IF(ISBLANK(A991),VLOOKUP($C$1,'Exchange rates'!E:F,2,),(VLOOKUP(A991,'Exchange rates'!A:B,2,TRUE)))</f>
        <v>3.1909999999999998</v>
      </c>
      <c r="G991" s="136">
        <f t="shared" si="56"/>
        <v>0</v>
      </c>
      <c r="H991" s="138">
        <f t="shared" si="57"/>
        <v>0</v>
      </c>
    </row>
    <row r="992" spans="6:8" x14ac:dyDescent="0.25">
      <c r="F992" s="197">
        <f>IF(ISBLANK(A992),VLOOKUP($C$1,'Exchange rates'!E:F,2,),(VLOOKUP(A992,'Exchange rates'!A:B,2,TRUE)))</f>
        <v>3.1909999999999998</v>
      </c>
      <c r="G992" s="136">
        <f t="shared" si="56"/>
        <v>0</v>
      </c>
      <c r="H992" s="138">
        <f t="shared" si="57"/>
        <v>0</v>
      </c>
    </row>
    <row r="993" spans="6:8" x14ac:dyDescent="0.25">
      <c r="F993" s="197">
        <f>IF(ISBLANK(A993),VLOOKUP($C$1,'Exchange rates'!E:F,2,),(VLOOKUP(A993,'Exchange rates'!A:B,2,TRUE)))</f>
        <v>3.1909999999999998</v>
      </c>
      <c r="G993" s="136">
        <f t="shared" si="56"/>
        <v>0</v>
      </c>
      <c r="H993" s="138">
        <f t="shared" si="57"/>
        <v>0</v>
      </c>
    </row>
    <row r="994" spans="6:8" x14ac:dyDescent="0.25">
      <c r="F994" s="197">
        <f>IF(ISBLANK(A994),VLOOKUP($C$1,'Exchange rates'!E:F,2,),(VLOOKUP(A994,'Exchange rates'!A:B,2,TRUE)))</f>
        <v>3.1909999999999998</v>
      </c>
      <c r="G994" s="136">
        <f t="shared" si="56"/>
        <v>0</v>
      </c>
      <c r="H994" s="138">
        <f t="shared" si="57"/>
        <v>0</v>
      </c>
    </row>
    <row r="995" spans="6:8" x14ac:dyDescent="0.25">
      <c r="F995" s="197">
        <f>IF(ISBLANK(A995),VLOOKUP($C$1,'Exchange rates'!E:F,2,),(VLOOKUP(A995,'Exchange rates'!A:B,2,TRUE)))</f>
        <v>3.1909999999999998</v>
      </c>
      <c r="G995" s="136">
        <f t="shared" si="56"/>
        <v>0</v>
      </c>
      <c r="H995" s="138">
        <f t="shared" si="57"/>
        <v>0</v>
      </c>
    </row>
    <row r="996" spans="6:8" x14ac:dyDescent="0.25">
      <c r="F996" s="197">
        <f>IF(ISBLANK(A996),VLOOKUP($C$1,'Exchange rates'!E:F,2,),(VLOOKUP(A996,'Exchange rates'!A:B,2,TRUE)))</f>
        <v>3.1909999999999998</v>
      </c>
      <c r="G996" s="136">
        <f t="shared" si="56"/>
        <v>0</v>
      </c>
      <c r="H996" s="138">
        <f t="shared" si="57"/>
        <v>0</v>
      </c>
    </row>
    <row r="997" spans="6:8" x14ac:dyDescent="0.25">
      <c r="F997" s="197">
        <f>IF(ISBLANK(A997),VLOOKUP($C$1,'Exchange rates'!E:F,2,),(VLOOKUP(A997,'Exchange rates'!A:B,2,TRUE)))</f>
        <v>3.1909999999999998</v>
      </c>
      <c r="G997" s="136">
        <f t="shared" si="56"/>
        <v>0</v>
      </c>
      <c r="H997" s="138">
        <f t="shared" si="57"/>
        <v>0</v>
      </c>
    </row>
    <row r="998" spans="6:8" x14ac:dyDescent="0.25">
      <c r="F998" s="197">
        <f>IF(ISBLANK(A998),VLOOKUP($C$1,'Exchange rates'!E:F,2,),(VLOOKUP(A998,'Exchange rates'!A:B,2,TRUE)))</f>
        <v>3.1909999999999998</v>
      </c>
      <c r="G998" s="136">
        <f t="shared" si="56"/>
        <v>0</v>
      </c>
      <c r="H998" s="138">
        <f t="shared" si="57"/>
        <v>0</v>
      </c>
    </row>
    <row r="999" spans="6:8" x14ac:dyDescent="0.25">
      <c r="F999" s="197">
        <f>IF(ISBLANK(A999),VLOOKUP($C$1,'Exchange rates'!E:F,2,),(VLOOKUP(A999,'Exchange rates'!A:B,2,TRUE)))</f>
        <v>3.1909999999999998</v>
      </c>
      <c r="G999" s="136">
        <f t="shared" si="56"/>
        <v>0</v>
      </c>
      <c r="H999" s="138">
        <f t="shared" si="57"/>
        <v>0</v>
      </c>
    </row>
    <row r="1000" spans="6:8" x14ac:dyDescent="0.25">
      <c r="F1000" s="197">
        <f>IF(ISBLANK(A1000),VLOOKUP($C$1,'Exchange rates'!E:F,2,),(VLOOKUP(A1000,'Exchange rates'!A:B,2,TRUE)))</f>
        <v>3.1909999999999998</v>
      </c>
      <c r="G1000" s="136">
        <f t="shared" si="56"/>
        <v>0</v>
      </c>
      <c r="H1000" s="138">
        <f t="shared" si="57"/>
        <v>0</v>
      </c>
    </row>
    <row r="1001" spans="6:8" x14ac:dyDescent="0.25">
      <c r="F1001" s="197">
        <f>IF(ISBLANK(A1001),VLOOKUP($C$1,'Exchange rates'!E:F,2,),(VLOOKUP(A1001,'Exchange rates'!A:B,2,TRUE)))</f>
        <v>3.1909999999999998</v>
      </c>
      <c r="G1001" s="136">
        <f t="shared" si="56"/>
        <v>0</v>
      </c>
      <c r="H1001" s="138">
        <f t="shared" si="57"/>
        <v>0</v>
      </c>
    </row>
    <row r="1002" spans="6:8" x14ac:dyDescent="0.25">
      <c r="F1002" s="197">
        <f>IF(ISBLANK(A1002),VLOOKUP($C$1,'Exchange rates'!E:F,2,),(VLOOKUP(A1002,'Exchange rates'!A:B,2,TRUE)))</f>
        <v>3.1909999999999998</v>
      </c>
      <c r="G1002" s="136">
        <f t="shared" si="56"/>
        <v>0</v>
      </c>
      <c r="H1002" s="138">
        <f t="shared" si="57"/>
        <v>0</v>
      </c>
    </row>
    <row r="1003" spans="6:8" x14ac:dyDescent="0.25">
      <c r="F1003" s="197">
        <f>IF(ISBLANK(A1003),VLOOKUP($C$1,'Exchange rates'!E:F,2,),(VLOOKUP(A1003,'Exchange rates'!A:B,2,TRUE)))</f>
        <v>3.1909999999999998</v>
      </c>
      <c r="G1003" s="136">
        <f t="shared" si="56"/>
        <v>0</v>
      </c>
      <c r="H1003" s="138">
        <f t="shared" si="57"/>
        <v>0</v>
      </c>
    </row>
    <row r="1004" spans="6:8" x14ac:dyDescent="0.25">
      <c r="F1004" s="197">
        <f>IF(ISBLANK(A1004),VLOOKUP($C$1,'Exchange rates'!E:F,2,),(VLOOKUP(A1004,'Exchange rates'!A:B,2,TRUE)))</f>
        <v>3.1909999999999998</v>
      </c>
      <c r="G1004" s="136">
        <f t="shared" si="56"/>
        <v>0</v>
      </c>
      <c r="H1004" s="138">
        <f t="shared" si="57"/>
        <v>0</v>
      </c>
    </row>
    <row r="1005" spans="6:8" x14ac:dyDescent="0.25">
      <c r="F1005" s="197">
        <f>IF(ISBLANK(A1005),VLOOKUP($C$1,'Exchange rates'!E:F,2,),(VLOOKUP(A1005,'Exchange rates'!A:B,2,TRUE)))</f>
        <v>3.1909999999999998</v>
      </c>
      <c r="G1005" s="136">
        <f t="shared" si="56"/>
        <v>0</v>
      </c>
      <c r="H1005" s="138">
        <f t="shared" si="57"/>
        <v>0</v>
      </c>
    </row>
    <row r="1006" spans="6:8" x14ac:dyDescent="0.25">
      <c r="F1006" s="197">
        <f>IF(ISBLANK(A1006),VLOOKUP($C$1,'Exchange rates'!E:F,2,),(VLOOKUP(A1006,'Exchange rates'!A:B,2,TRUE)))</f>
        <v>3.1909999999999998</v>
      </c>
      <c r="G1006" s="136">
        <f t="shared" si="56"/>
        <v>0</v>
      </c>
      <c r="H1006" s="138">
        <f t="shared" si="57"/>
        <v>0</v>
      </c>
    </row>
    <row r="1007" spans="6:8" x14ac:dyDescent="0.25">
      <c r="F1007" s="197">
        <f>IF(ISBLANK(A1007),VLOOKUP($C$1,'Exchange rates'!E:F,2,),(VLOOKUP(A1007,'Exchange rates'!A:B,2,TRUE)))</f>
        <v>3.1909999999999998</v>
      </c>
      <c r="G1007" s="136">
        <f t="shared" si="56"/>
        <v>0</v>
      </c>
      <c r="H1007" s="138">
        <f t="shared" si="57"/>
        <v>0</v>
      </c>
    </row>
    <row r="1008" spans="6:8" x14ac:dyDescent="0.25">
      <c r="F1008" s="197">
        <f>IF(ISBLANK(A1008),VLOOKUP($C$1,'Exchange rates'!E:F,2,),(VLOOKUP(A1008,'Exchange rates'!A:B,2,TRUE)))</f>
        <v>3.1909999999999998</v>
      </c>
      <c r="G1008" s="136">
        <f t="shared" si="56"/>
        <v>0</v>
      </c>
      <c r="H1008" s="138">
        <f t="shared" si="57"/>
        <v>0</v>
      </c>
    </row>
    <row r="1009" spans="6:8" x14ac:dyDescent="0.25">
      <c r="F1009" s="197">
        <f>IF(ISBLANK(A1009),VLOOKUP($C$1,'Exchange rates'!E:F,2,),(VLOOKUP(A1009,'Exchange rates'!A:B,2,TRUE)))</f>
        <v>3.1909999999999998</v>
      </c>
      <c r="G1009" s="136">
        <f t="shared" si="56"/>
        <v>0</v>
      </c>
      <c r="H1009" s="138">
        <f t="shared" si="57"/>
        <v>0</v>
      </c>
    </row>
    <row r="1010" spans="6:8" x14ac:dyDescent="0.25">
      <c r="F1010" s="197">
        <f>IF(ISBLANK(A1010),VLOOKUP($C$1,'Exchange rates'!E:F,2,),(VLOOKUP(A1010,'Exchange rates'!A:B,2,TRUE)))</f>
        <v>3.1909999999999998</v>
      </c>
      <c r="G1010" s="136">
        <f t="shared" si="56"/>
        <v>0</v>
      </c>
      <c r="H1010" s="138">
        <f t="shared" si="57"/>
        <v>0</v>
      </c>
    </row>
    <row r="1011" spans="6:8" x14ac:dyDescent="0.25">
      <c r="F1011" s="197">
        <f>IF(ISBLANK(A1011),VLOOKUP($C$1,'Exchange rates'!E:F,2,),(VLOOKUP(A1011,'Exchange rates'!A:B,2,TRUE)))</f>
        <v>3.1909999999999998</v>
      </c>
      <c r="G1011" s="136">
        <f t="shared" si="56"/>
        <v>0</v>
      </c>
      <c r="H1011" s="138">
        <f t="shared" si="57"/>
        <v>0</v>
      </c>
    </row>
    <row r="1012" spans="6:8" x14ac:dyDescent="0.25">
      <c r="F1012" s="197">
        <f>IF(ISBLANK(A1012),VLOOKUP($C$1,'Exchange rates'!E:F,2,),(VLOOKUP(A1012,'Exchange rates'!A:B,2,TRUE)))</f>
        <v>3.1909999999999998</v>
      </c>
      <c r="G1012" s="136">
        <f t="shared" si="56"/>
        <v>0</v>
      </c>
      <c r="H1012" s="138">
        <f t="shared" si="57"/>
        <v>0</v>
      </c>
    </row>
    <row r="1013" spans="6:8" x14ac:dyDescent="0.25">
      <c r="F1013" s="197">
        <f>IF(ISBLANK(A1013),VLOOKUP($C$1,'Exchange rates'!E:F,2,),(VLOOKUP(A1013,'Exchange rates'!A:B,2,TRUE)))</f>
        <v>3.1909999999999998</v>
      </c>
      <c r="G1013" s="136">
        <f t="shared" si="56"/>
        <v>0</v>
      </c>
      <c r="H1013" s="138">
        <f t="shared" si="57"/>
        <v>0</v>
      </c>
    </row>
    <row r="1014" spans="6:8" x14ac:dyDescent="0.25">
      <c r="F1014" s="197">
        <f>IF(ISBLANK(A1014),VLOOKUP($C$1,'Exchange rates'!E:F,2,),(VLOOKUP(A1014,'Exchange rates'!A:B,2,TRUE)))</f>
        <v>3.1909999999999998</v>
      </c>
      <c r="G1014" s="136">
        <f t="shared" si="56"/>
        <v>0</v>
      </c>
      <c r="H1014" s="138">
        <f t="shared" si="57"/>
        <v>0</v>
      </c>
    </row>
    <row r="1015" spans="6:8" x14ac:dyDescent="0.25">
      <c r="F1015" s="197">
        <f>IF(ISBLANK(A1015),VLOOKUP($C$1,'Exchange rates'!E:F,2,),(VLOOKUP(A1015,'Exchange rates'!A:B,2,TRUE)))</f>
        <v>3.1909999999999998</v>
      </c>
      <c r="G1015" s="136">
        <f t="shared" si="56"/>
        <v>0</v>
      </c>
      <c r="H1015" s="138">
        <f t="shared" si="57"/>
        <v>0</v>
      </c>
    </row>
    <row r="1016" spans="6:8" x14ac:dyDescent="0.25">
      <c r="F1016" s="197">
        <f>IF(ISBLANK(A1016),VLOOKUP($C$1,'Exchange rates'!E:F,2,),(VLOOKUP(A1016,'Exchange rates'!A:B,2,TRUE)))</f>
        <v>3.1909999999999998</v>
      </c>
      <c r="G1016" s="136">
        <f t="shared" si="56"/>
        <v>0</v>
      </c>
      <c r="H1016" s="138">
        <f t="shared" si="57"/>
        <v>0</v>
      </c>
    </row>
    <row r="1017" spans="6:8" x14ac:dyDescent="0.25">
      <c r="F1017" s="197">
        <f>IF(ISBLANK(A1017),VLOOKUP($C$1,'Exchange rates'!E:F,2,),(VLOOKUP(A1017,'Exchange rates'!A:B,2,TRUE)))</f>
        <v>3.1909999999999998</v>
      </c>
      <c r="G1017" s="136">
        <f t="shared" si="56"/>
        <v>0</v>
      </c>
      <c r="H1017" s="138">
        <f t="shared" si="57"/>
        <v>0</v>
      </c>
    </row>
    <row r="1018" spans="6:8" x14ac:dyDescent="0.25">
      <c r="F1018" s="197">
        <f>IF(ISBLANK(A1018),VLOOKUP($C$1,'Exchange rates'!E:F,2,),(VLOOKUP(A1018,'Exchange rates'!A:B,2,TRUE)))</f>
        <v>3.1909999999999998</v>
      </c>
      <c r="G1018" s="136">
        <f t="shared" si="56"/>
        <v>0</v>
      </c>
      <c r="H1018" s="138">
        <f t="shared" si="57"/>
        <v>0</v>
      </c>
    </row>
    <row r="1019" spans="6:8" x14ac:dyDescent="0.25">
      <c r="F1019" s="197">
        <f>IF(ISBLANK(A1019),VLOOKUP($C$1,'Exchange rates'!E:F,2,),(VLOOKUP(A1019,'Exchange rates'!A:B,2,TRUE)))</f>
        <v>3.1909999999999998</v>
      </c>
      <c r="G1019" s="136">
        <f t="shared" si="56"/>
        <v>0</v>
      </c>
      <c r="H1019" s="138">
        <f t="shared" si="57"/>
        <v>0</v>
      </c>
    </row>
    <row r="1020" spans="6:8" x14ac:dyDescent="0.25">
      <c r="F1020" s="197">
        <f>IF(ISBLANK(A1020),VLOOKUP($C$1,'Exchange rates'!E:F,2,),(VLOOKUP(A1020,'Exchange rates'!A:B,2,TRUE)))</f>
        <v>3.1909999999999998</v>
      </c>
      <c r="G1020" s="136">
        <f t="shared" si="56"/>
        <v>0</v>
      </c>
      <c r="H1020" s="138">
        <f t="shared" si="57"/>
        <v>0</v>
      </c>
    </row>
    <row r="1021" spans="6:8" x14ac:dyDescent="0.25">
      <c r="F1021" s="197">
        <f>IF(ISBLANK(A1021),VLOOKUP($C$1,'Exchange rates'!E:F,2,),(VLOOKUP(A1021,'Exchange rates'!A:B,2,TRUE)))</f>
        <v>3.1909999999999998</v>
      </c>
      <c r="G1021" s="136">
        <f t="shared" si="56"/>
        <v>0</v>
      </c>
      <c r="H1021" s="138">
        <f t="shared" si="57"/>
        <v>0</v>
      </c>
    </row>
    <row r="1022" spans="6:8" x14ac:dyDescent="0.25">
      <c r="F1022" s="197">
        <f>IF(ISBLANK(A1022),VLOOKUP($C$1,'Exchange rates'!E:F,2,),(VLOOKUP(A1022,'Exchange rates'!A:B,2,TRUE)))</f>
        <v>3.1909999999999998</v>
      </c>
      <c r="G1022" s="136">
        <f t="shared" si="56"/>
        <v>0</v>
      </c>
      <c r="H1022" s="138">
        <f t="shared" si="57"/>
        <v>0</v>
      </c>
    </row>
    <row r="1023" spans="6:8" x14ac:dyDescent="0.25">
      <c r="F1023" s="197">
        <f>IF(ISBLANK(A1023),VLOOKUP($C$1,'Exchange rates'!E:F,2,),(VLOOKUP(A1023,'Exchange rates'!A:B,2,TRUE)))</f>
        <v>3.1909999999999998</v>
      </c>
      <c r="G1023" s="136">
        <f t="shared" si="56"/>
        <v>0</v>
      </c>
      <c r="H1023" s="138">
        <f t="shared" si="57"/>
        <v>0</v>
      </c>
    </row>
    <row r="1024" spans="6:8" x14ac:dyDescent="0.25">
      <c r="F1024" s="197">
        <f>IF(ISBLANK(A1024),VLOOKUP($C$1,'Exchange rates'!E:F,2,),(VLOOKUP(A1024,'Exchange rates'!A:B,2,TRUE)))</f>
        <v>3.1909999999999998</v>
      </c>
      <c r="G1024" s="136">
        <f t="shared" si="56"/>
        <v>0</v>
      </c>
      <c r="H1024" s="138">
        <f t="shared" si="57"/>
        <v>0</v>
      </c>
    </row>
    <row r="1025" spans="6:8" x14ac:dyDescent="0.25">
      <c r="F1025" s="197">
        <f>IF(ISBLANK(A1025),VLOOKUP($C$1,'Exchange rates'!E:F,2,),(VLOOKUP(A1025,'Exchange rates'!A:B,2,TRUE)))</f>
        <v>3.1909999999999998</v>
      </c>
      <c r="G1025" s="136">
        <f t="shared" si="56"/>
        <v>0</v>
      </c>
      <c r="H1025" s="138">
        <f t="shared" si="57"/>
        <v>0</v>
      </c>
    </row>
    <row r="1026" spans="6:8" x14ac:dyDescent="0.25">
      <c r="F1026" s="197">
        <f>IF(ISBLANK(A1026),VLOOKUP($C$1,'Exchange rates'!E:F,2,),(VLOOKUP(A1026,'Exchange rates'!A:B,2,TRUE)))</f>
        <v>3.1909999999999998</v>
      </c>
      <c r="G1026" s="136">
        <f t="shared" si="56"/>
        <v>0</v>
      </c>
      <c r="H1026" s="138">
        <f t="shared" si="57"/>
        <v>0</v>
      </c>
    </row>
    <row r="1027" spans="6:8" x14ac:dyDescent="0.25">
      <c r="F1027" s="197">
        <f>IF(ISBLANK(A1027),VLOOKUP($C$1,'Exchange rates'!E:F,2,),(VLOOKUP(A1027,'Exchange rates'!A:B,2,TRUE)))</f>
        <v>3.1909999999999998</v>
      </c>
      <c r="G1027" s="136">
        <f t="shared" si="56"/>
        <v>0</v>
      </c>
      <c r="H1027" s="138">
        <f t="shared" si="57"/>
        <v>0</v>
      </c>
    </row>
    <row r="1028" spans="6:8" x14ac:dyDescent="0.25">
      <c r="F1028" s="197">
        <f>IF(ISBLANK(A1028),VLOOKUP($C$1,'Exchange rates'!E:F,2,),(VLOOKUP(A1028,'Exchange rates'!A:B,2,TRUE)))</f>
        <v>3.1909999999999998</v>
      </c>
      <c r="G1028" s="136">
        <f t="shared" si="56"/>
        <v>0</v>
      </c>
      <c r="H1028" s="138">
        <f t="shared" si="57"/>
        <v>0</v>
      </c>
    </row>
    <row r="1029" spans="6:8" x14ac:dyDescent="0.25">
      <c r="F1029" s="197">
        <f>IF(ISBLANK(A1029),VLOOKUP($C$1,'Exchange rates'!E:F,2,),(VLOOKUP(A1029,'Exchange rates'!A:B,2,TRUE)))</f>
        <v>3.1909999999999998</v>
      </c>
      <c r="G1029" s="136">
        <f t="shared" si="56"/>
        <v>0</v>
      </c>
      <c r="H1029" s="138">
        <f t="shared" si="57"/>
        <v>0</v>
      </c>
    </row>
    <row r="1030" spans="6:8" x14ac:dyDescent="0.25">
      <c r="F1030" s="197">
        <f>IF(ISBLANK(A1030),VLOOKUP($C$1,'Exchange rates'!E:F,2,),(VLOOKUP(A1030,'Exchange rates'!A:B,2,TRUE)))</f>
        <v>3.1909999999999998</v>
      </c>
      <c r="G1030" s="136">
        <f t="shared" si="56"/>
        <v>0</v>
      </c>
      <c r="H1030" s="138">
        <f t="shared" si="57"/>
        <v>0</v>
      </c>
    </row>
    <row r="1031" spans="6:8" x14ac:dyDescent="0.25">
      <c r="F1031" s="197">
        <f>IF(ISBLANK(A1031),VLOOKUP($C$1,'Exchange rates'!E:F,2,),(VLOOKUP(A1031,'Exchange rates'!A:B,2,TRUE)))</f>
        <v>3.1909999999999998</v>
      </c>
      <c r="G1031" s="136">
        <f t="shared" ref="G1031:G1094" si="58">IF(D1031="NIS",C1031/F1031,C1031)</f>
        <v>0</v>
      </c>
      <c r="H1031" s="138">
        <f t="shared" ref="H1031:H1094" si="59">IF(D1031="USD",C1031*F1031,C1031)</f>
        <v>0</v>
      </c>
    </row>
    <row r="1032" spans="6:8" x14ac:dyDescent="0.25">
      <c r="F1032" s="197">
        <f>IF(ISBLANK(A1032),VLOOKUP($C$1,'Exchange rates'!E:F,2,),(VLOOKUP(A1032,'Exchange rates'!A:B,2,TRUE)))</f>
        <v>3.1909999999999998</v>
      </c>
      <c r="G1032" s="136">
        <f t="shared" si="58"/>
        <v>0</v>
      </c>
      <c r="H1032" s="138">
        <f t="shared" si="59"/>
        <v>0</v>
      </c>
    </row>
    <row r="1033" spans="6:8" x14ac:dyDescent="0.25">
      <c r="F1033" s="197">
        <f>IF(ISBLANK(A1033),VLOOKUP($C$1,'Exchange rates'!E:F,2,),(VLOOKUP(A1033,'Exchange rates'!A:B,2,TRUE)))</f>
        <v>3.1909999999999998</v>
      </c>
      <c r="G1033" s="136">
        <f t="shared" si="58"/>
        <v>0</v>
      </c>
      <c r="H1033" s="138">
        <f t="shared" si="59"/>
        <v>0</v>
      </c>
    </row>
    <row r="1034" spans="6:8" x14ac:dyDescent="0.25">
      <c r="F1034" s="197">
        <f>IF(ISBLANK(A1034),VLOOKUP($C$1,'Exchange rates'!E:F,2,),(VLOOKUP(A1034,'Exchange rates'!A:B,2,TRUE)))</f>
        <v>3.1909999999999998</v>
      </c>
      <c r="G1034" s="136">
        <f t="shared" si="58"/>
        <v>0</v>
      </c>
      <c r="H1034" s="138">
        <f t="shared" si="59"/>
        <v>0</v>
      </c>
    </row>
    <row r="1035" spans="6:8" x14ac:dyDescent="0.25">
      <c r="F1035" s="197">
        <f>IF(ISBLANK(A1035),VLOOKUP($C$1,'Exchange rates'!E:F,2,),(VLOOKUP(A1035,'Exchange rates'!A:B,2,TRUE)))</f>
        <v>3.1909999999999998</v>
      </c>
      <c r="G1035" s="136">
        <f t="shared" si="58"/>
        <v>0</v>
      </c>
      <c r="H1035" s="138">
        <f t="shared" si="59"/>
        <v>0</v>
      </c>
    </row>
    <row r="1036" spans="6:8" x14ac:dyDescent="0.25">
      <c r="F1036" s="197">
        <f>IF(ISBLANK(A1036),VLOOKUP($C$1,'Exchange rates'!E:F,2,),(VLOOKUP(A1036,'Exchange rates'!A:B,2,TRUE)))</f>
        <v>3.1909999999999998</v>
      </c>
      <c r="G1036" s="136">
        <f t="shared" si="58"/>
        <v>0</v>
      </c>
      <c r="H1036" s="138">
        <f t="shared" si="59"/>
        <v>0</v>
      </c>
    </row>
    <row r="1037" spans="6:8" x14ac:dyDescent="0.25">
      <c r="F1037" s="197">
        <f>IF(ISBLANK(A1037),VLOOKUP($C$1,'Exchange rates'!E:F,2,),(VLOOKUP(A1037,'Exchange rates'!A:B,2,TRUE)))</f>
        <v>3.1909999999999998</v>
      </c>
      <c r="G1037" s="136">
        <f t="shared" si="58"/>
        <v>0</v>
      </c>
      <c r="H1037" s="138">
        <f t="shared" si="59"/>
        <v>0</v>
      </c>
    </row>
    <row r="1038" spans="6:8" x14ac:dyDescent="0.25">
      <c r="F1038" s="197">
        <f>IF(ISBLANK(A1038),VLOOKUP($C$1,'Exchange rates'!E:F,2,),(VLOOKUP(A1038,'Exchange rates'!A:B,2,TRUE)))</f>
        <v>3.1909999999999998</v>
      </c>
      <c r="G1038" s="136">
        <f t="shared" si="58"/>
        <v>0</v>
      </c>
      <c r="H1038" s="138">
        <f t="shared" si="59"/>
        <v>0</v>
      </c>
    </row>
    <row r="1039" spans="6:8" x14ac:dyDescent="0.25">
      <c r="F1039" s="197">
        <f>IF(ISBLANK(A1039),VLOOKUP($C$1,'Exchange rates'!E:F,2,),(VLOOKUP(A1039,'Exchange rates'!A:B,2,TRUE)))</f>
        <v>3.1909999999999998</v>
      </c>
      <c r="G1039" s="136">
        <f t="shared" si="58"/>
        <v>0</v>
      </c>
      <c r="H1039" s="138">
        <f t="shared" si="59"/>
        <v>0</v>
      </c>
    </row>
    <row r="1040" spans="6:8" x14ac:dyDescent="0.25">
      <c r="F1040" s="197">
        <f>IF(ISBLANK(A1040),VLOOKUP($C$1,'Exchange rates'!E:F,2,),(VLOOKUP(A1040,'Exchange rates'!A:B,2,TRUE)))</f>
        <v>3.1909999999999998</v>
      </c>
      <c r="G1040" s="136">
        <f t="shared" si="58"/>
        <v>0</v>
      </c>
      <c r="H1040" s="138">
        <f t="shared" si="59"/>
        <v>0</v>
      </c>
    </row>
    <row r="1041" spans="6:8" x14ac:dyDescent="0.25">
      <c r="F1041" s="197">
        <f>IF(ISBLANK(A1041),VLOOKUP($C$1,'Exchange rates'!E:F,2,),(VLOOKUP(A1041,'Exchange rates'!A:B,2,TRUE)))</f>
        <v>3.1909999999999998</v>
      </c>
      <c r="G1041" s="136">
        <f t="shared" si="58"/>
        <v>0</v>
      </c>
      <c r="H1041" s="138">
        <f t="shared" si="59"/>
        <v>0</v>
      </c>
    </row>
    <row r="1042" spans="6:8" x14ac:dyDescent="0.25">
      <c r="F1042" s="197">
        <f>IF(ISBLANK(A1042),VLOOKUP($C$1,'Exchange rates'!E:F,2,),(VLOOKUP(A1042,'Exchange rates'!A:B,2,TRUE)))</f>
        <v>3.1909999999999998</v>
      </c>
      <c r="G1042" s="136">
        <f t="shared" si="58"/>
        <v>0</v>
      </c>
      <c r="H1042" s="138">
        <f t="shared" si="59"/>
        <v>0</v>
      </c>
    </row>
    <row r="1043" spans="6:8" x14ac:dyDescent="0.25">
      <c r="F1043" s="197">
        <f>IF(ISBLANK(A1043),VLOOKUP($C$1,'Exchange rates'!E:F,2,),(VLOOKUP(A1043,'Exchange rates'!A:B,2,TRUE)))</f>
        <v>3.1909999999999998</v>
      </c>
      <c r="G1043" s="136">
        <f t="shared" si="58"/>
        <v>0</v>
      </c>
      <c r="H1043" s="138">
        <f t="shared" si="59"/>
        <v>0</v>
      </c>
    </row>
    <row r="1044" spans="6:8" x14ac:dyDescent="0.25">
      <c r="F1044" s="197">
        <f>IF(ISBLANK(A1044),VLOOKUP($C$1,'Exchange rates'!E:F,2,),(VLOOKUP(A1044,'Exchange rates'!A:B,2,TRUE)))</f>
        <v>3.1909999999999998</v>
      </c>
      <c r="G1044" s="136">
        <f t="shared" si="58"/>
        <v>0</v>
      </c>
      <c r="H1044" s="138">
        <f t="shared" si="59"/>
        <v>0</v>
      </c>
    </row>
    <row r="1045" spans="6:8" x14ac:dyDescent="0.25">
      <c r="F1045" s="197">
        <f>IF(ISBLANK(A1045),VLOOKUP($C$1,'Exchange rates'!E:F,2,),(VLOOKUP(A1045,'Exchange rates'!A:B,2,TRUE)))</f>
        <v>3.1909999999999998</v>
      </c>
      <c r="G1045" s="136">
        <f t="shared" si="58"/>
        <v>0</v>
      </c>
      <c r="H1045" s="138">
        <f t="shared" si="59"/>
        <v>0</v>
      </c>
    </row>
    <row r="1046" spans="6:8" x14ac:dyDescent="0.25">
      <c r="F1046" s="197">
        <f>IF(ISBLANK(A1046),VLOOKUP($C$1,'Exchange rates'!E:F,2,),(VLOOKUP(A1046,'Exchange rates'!A:B,2,TRUE)))</f>
        <v>3.1909999999999998</v>
      </c>
      <c r="G1046" s="136">
        <f t="shared" si="58"/>
        <v>0</v>
      </c>
      <c r="H1046" s="138">
        <f t="shared" si="59"/>
        <v>0</v>
      </c>
    </row>
    <row r="1047" spans="6:8" x14ac:dyDescent="0.25">
      <c r="F1047" s="197">
        <f>IF(ISBLANK(A1047),VLOOKUP($C$1,'Exchange rates'!E:F,2,),(VLOOKUP(A1047,'Exchange rates'!A:B,2,TRUE)))</f>
        <v>3.1909999999999998</v>
      </c>
      <c r="G1047" s="136">
        <f t="shared" si="58"/>
        <v>0</v>
      </c>
      <c r="H1047" s="138">
        <f t="shared" si="59"/>
        <v>0</v>
      </c>
    </row>
    <row r="1048" spans="6:8" x14ac:dyDescent="0.25">
      <c r="F1048" s="197">
        <f>IF(ISBLANK(A1048),VLOOKUP($C$1,'Exchange rates'!E:F,2,),(VLOOKUP(A1048,'Exchange rates'!A:B,2,TRUE)))</f>
        <v>3.1909999999999998</v>
      </c>
      <c r="G1048" s="136">
        <f t="shared" si="58"/>
        <v>0</v>
      </c>
      <c r="H1048" s="138">
        <f t="shared" si="59"/>
        <v>0</v>
      </c>
    </row>
    <row r="1049" spans="6:8" x14ac:dyDescent="0.25">
      <c r="F1049" s="197">
        <f>IF(ISBLANK(A1049),VLOOKUP($C$1,'Exchange rates'!E:F,2,),(VLOOKUP(A1049,'Exchange rates'!A:B,2,TRUE)))</f>
        <v>3.1909999999999998</v>
      </c>
      <c r="G1049" s="136">
        <f t="shared" si="58"/>
        <v>0</v>
      </c>
      <c r="H1049" s="138">
        <f t="shared" si="59"/>
        <v>0</v>
      </c>
    </row>
    <row r="1050" spans="6:8" x14ac:dyDescent="0.25">
      <c r="F1050" s="197">
        <f>IF(ISBLANK(A1050),VLOOKUP($C$1,'Exchange rates'!E:F,2,),(VLOOKUP(A1050,'Exchange rates'!A:B,2,TRUE)))</f>
        <v>3.1909999999999998</v>
      </c>
      <c r="G1050" s="136">
        <f t="shared" si="58"/>
        <v>0</v>
      </c>
      <c r="H1050" s="138">
        <f t="shared" si="59"/>
        <v>0</v>
      </c>
    </row>
    <row r="1051" spans="6:8" x14ac:dyDescent="0.25">
      <c r="F1051" s="197">
        <f>IF(ISBLANK(A1051),VLOOKUP($C$1,'Exchange rates'!E:F,2,),(VLOOKUP(A1051,'Exchange rates'!A:B,2,TRUE)))</f>
        <v>3.1909999999999998</v>
      </c>
      <c r="G1051" s="136">
        <f t="shared" si="58"/>
        <v>0</v>
      </c>
      <c r="H1051" s="138">
        <f t="shared" si="59"/>
        <v>0</v>
      </c>
    </row>
    <row r="1052" spans="6:8" x14ac:dyDescent="0.25">
      <c r="F1052" s="197">
        <f>IF(ISBLANK(A1052),VLOOKUP($C$1,'Exchange rates'!E:F,2,),(VLOOKUP(A1052,'Exchange rates'!A:B,2,TRUE)))</f>
        <v>3.1909999999999998</v>
      </c>
      <c r="G1052" s="136">
        <f t="shared" si="58"/>
        <v>0</v>
      </c>
      <c r="H1052" s="138">
        <f t="shared" si="59"/>
        <v>0</v>
      </c>
    </row>
    <row r="1053" spans="6:8" x14ac:dyDescent="0.25">
      <c r="F1053" s="197">
        <f>IF(ISBLANK(A1053),VLOOKUP($C$1,'Exchange rates'!E:F,2,),(VLOOKUP(A1053,'Exchange rates'!A:B,2,TRUE)))</f>
        <v>3.1909999999999998</v>
      </c>
      <c r="G1053" s="136">
        <f t="shared" si="58"/>
        <v>0</v>
      </c>
      <c r="H1053" s="138">
        <f t="shared" si="59"/>
        <v>0</v>
      </c>
    </row>
    <row r="1054" spans="6:8" x14ac:dyDescent="0.25">
      <c r="F1054" s="197">
        <f>IF(ISBLANK(A1054),VLOOKUP($C$1,'Exchange rates'!E:F,2,),(VLOOKUP(A1054,'Exchange rates'!A:B,2,TRUE)))</f>
        <v>3.1909999999999998</v>
      </c>
      <c r="G1054" s="136">
        <f t="shared" si="58"/>
        <v>0</v>
      </c>
      <c r="H1054" s="138">
        <f t="shared" si="59"/>
        <v>0</v>
      </c>
    </row>
    <row r="1055" spans="6:8" x14ac:dyDescent="0.25">
      <c r="F1055" s="197">
        <f>IF(ISBLANK(A1055),VLOOKUP($C$1,'Exchange rates'!E:F,2,),(VLOOKUP(A1055,'Exchange rates'!A:B,2,TRUE)))</f>
        <v>3.1909999999999998</v>
      </c>
      <c r="G1055" s="136">
        <f t="shared" si="58"/>
        <v>0</v>
      </c>
      <c r="H1055" s="138">
        <f t="shared" si="59"/>
        <v>0</v>
      </c>
    </row>
    <row r="1056" spans="6:8" x14ac:dyDescent="0.25">
      <c r="F1056" s="197">
        <f>IF(ISBLANK(A1056),VLOOKUP($C$1,'Exchange rates'!E:F,2,),(VLOOKUP(A1056,'Exchange rates'!A:B,2,TRUE)))</f>
        <v>3.1909999999999998</v>
      </c>
      <c r="G1056" s="136">
        <f t="shared" si="58"/>
        <v>0</v>
      </c>
      <c r="H1056" s="138">
        <f t="shared" si="59"/>
        <v>0</v>
      </c>
    </row>
    <row r="1057" spans="6:8" x14ac:dyDescent="0.25">
      <c r="F1057" s="197">
        <f>IF(ISBLANK(A1057),VLOOKUP($C$1,'Exchange rates'!E:F,2,),(VLOOKUP(A1057,'Exchange rates'!A:B,2,TRUE)))</f>
        <v>3.1909999999999998</v>
      </c>
      <c r="G1057" s="136">
        <f t="shared" si="58"/>
        <v>0</v>
      </c>
      <c r="H1057" s="138">
        <f t="shared" si="59"/>
        <v>0</v>
      </c>
    </row>
    <row r="1058" spans="6:8" x14ac:dyDescent="0.25">
      <c r="F1058" s="197">
        <f>IF(ISBLANK(A1058),VLOOKUP($C$1,'Exchange rates'!E:F,2,),(VLOOKUP(A1058,'Exchange rates'!A:B,2,TRUE)))</f>
        <v>3.1909999999999998</v>
      </c>
      <c r="G1058" s="136">
        <f t="shared" si="58"/>
        <v>0</v>
      </c>
      <c r="H1058" s="138">
        <f t="shared" si="59"/>
        <v>0</v>
      </c>
    </row>
    <row r="1059" spans="6:8" x14ac:dyDescent="0.25">
      <c r="F1059" s="197">
        <f>IF(ISBLANK(A1059),VLOOKUP($C$1,'Exchange rates'!E:F,2,),(VLOOKUP(A1059,'Exchange rates'!A:B,2,TRUE)))</f>
        <v>3.1909999999999998</v>
      </c>
      <c r="G1059" s="136">
        <f t="shared" si="58"/>
        <v>0</v>
      </c>
      <c r="H1059" s="138">
        <f t="shared" si="59"/>
        <v>0</v>
      </c>
    </row>
    <row r="1060" spans="6:8" x14ac:dyDescent="0.25">
      <c r="F1060" s="197">
        <f>IF(ISBLANK(A1060),VLOOKUP($C$1,'Exchange rates'!E:F,2,),(VLOOKUP(A1060,'Exchange rates'!A:B,2,TRUE)))</f>
        <v>3.1909999999999998</v>
      </c>
      <c r="G1060" s="136">
        <f t="shared" si="58"/>
        <v>0</v>
      </c>
      <c r="H1060" s="138">
        <f t="shared" si="59"/>
        <v>0</v>
      </c>
    </row>
    <row r="1061" spans="6:8" x14ac:dyDescent="0.25">
      <c r="F1061" s="197">
        <f>IF(ISBLANK(A1061),VLOOKUP($C$1,'Exchange rates'!E:F,2,),(VLOOKUP(A1061,'Exchange rates'!A:B,2,TRUE)))</f>
        <v>3.1909999999999998</v>
      </c>
      <c r="G1061" s="136">
        <f t="shared" si="58"/>
        <v>0</v>
      </c>
      <c r="H1061" s="138">
        <f t="shared" si="59"/>
        <v>0</v>
      </c>
    </row>
    <row r="1062" spans="6:8" x14ac:dyDescent="0.25">
      <c r="F1062" s="197">
        <f>IF(ISBLANK(A1062),VLOOKUP($C$1,'Exchange rates'!E:F,2,),(VLOOKUP(A1062,'Exchange rates'!A:B,2,TRUE)))</f>
        <v>3.1909999999999998</v>
      </c>
      <c r="G1062" s="136">
        <f t="shared" si="58"/>
        <v>0</v>
      </c>
      <c r="H1062" s="138">
        <f t="shared" si="59"/>
        <v>0</v>
      </c>
    </row>
    <row r="1063" spans="6:8" x14ac:dyDescent="0.25">
      <c r="F1063" s="197">
        <f>IF(ISBLANK(A1063),VLOOKUP($C$1,'Exchange rates'!E:F,2,),(VLOOKUP(A1063,'Exchange rates'!A:B,2,TRUE)))</f>
        <v>3.1909999999999998</v>
      </c>
      <c r="G1063" s="136">
        <f t="shared" si="58"/>
        <v>0</v>
      </c>
      <c r="H1063" s="138">
        <f t="shared" si="59"/>
        <v>0</v>
      </c>
    </row>
    <row r="1064" spans="6:8" x14ac:dyDescent="0.25">
      <c r="F1064" s="197">
        <f>IF(ISBLANK(A1064),VLOOKUP($C$1,'Exchange rates'!E:F,2,),(VLOOKUP(A1064,'Exchange rates'!A:B,2,TRUE)))</f>
        <v>3.1909999999999998</v>
      </c>
      <c r="G1064" s="136">
        <f t="shared" si="58"/>
        <v>0</v>
      </c>
      <c r="H1064" s="138">
        <f t="shared" si="59"/>
        <v>0</v>
      </c>
    </row>
    <row r="1065" spans="6:8" x14ac:dyDescent="0.25">
      <c r="F1065" s="197">
        <f>IF(ISBLANK(A1065),VLOOKUP($C$1,'Exchange rates'!E:F,2,),(VLOOKUP(A1065,'Exchange rates'!A:B,2,TRUE)))</f>
        <v>3.1909999999999998</v>
      </c>
      <c r="G1065" s="136">
        <f t="shared" si="58"/>
        <v>0</v>
      </c>
      <c r="H1065" s="138">
        <f t="shared" si="59"/>
        <v>0</v>
      </c>
    </row>
    <row r="1066" spans="6:8" x14ac:dyDescent="0.25">
      <c r="F1066" s="197">
        <f>IF(ISBLANK(A1066),VLOOKUP($C$1,'Exchange rates'!E:F,2,),(VLOOKUP(A1066,'Exchange rates'!A:B,2,TRUE)))</f>
        <v>3.1909999999999998</v>
      </c>
      <c r="G1066" s="136">
        <f t="shared" si="58"/>
        <v>0</v>
      </c>
      <c r="H1066" s="138">
        <f t="shared" si="59"/>
        <v>0</v>
      </c>
    </row>
    <row r="1067" spans="6:8" x14ac:dyDescent="0.25">
      <c r="F1067" s="197">
        <f>IF(ISBLANK(A1067),VLOOKUP($C$1,'Exchange rates'!E:F,2,),(VLOOKUP(A1067,'Exchange rates'!A:B,2,TRUE)))</f>
        <v>3.1909999999999998</v>
      </c>
      <c r="G1067" s="136">
        <f t="shared" si="58"/>
        <v>0</v>
      </c>
      <c r="H1067" s="138">
        <f t="shared" si="59"/>
        <v>0</v>
      </c>
    </row>
    <row r="1068" spans="6:8" x14ac:dyDescent="0.25">
      <c r="F1068" s="197">
        <f>IF(ISBLANK(A1068),VLOOKUP($C$1,'Exchange rates'!E:F,2,),(VLOOKUP(A1068,'Exchange rates'!A:B,2,TRUE)))</f>
        <v>3.1909999999999998</v>
      </c>
      <c r="G1068" s="136">
        <f t="shared" si="58"/>
        <v>0</v>
      </c>
      <c r="H1068" s="138">
        <f t="shared" si="59"/>
        <v>0</v>
      </c>
    </row>
    <row r="1069" spans="6:8" x14ac:dyDescent="0.25">
      <c r="F1069" s="197">
        <f>IF(ISBLANK(A1069),VLOOKUP($C$1,'Exchange rates'!E:F,2,),(VLOOKUP(A1069,'Exchange rates'!A:B,2,TRUE)))</f>
        <v>3.1909999999999998</v>
      </c>
      <c r="G1069" s="136">
        <f t="shared" si="58"/>
        <v>0</v>
      </c>
      <c r="H1069" s="138">
        <f t="shared" si="59"/>
        <v>0</v>
      </c>
    </row>
    <row r="1070" spans="6:8" x14ac:dyDescent="0.25">
      <c r="F1070" s="197">
        <f>IF(ISBLANK(A1070),VLOOKUP($C$1,'Exchange rates'!E:F,2,),(VLOOKUP(A1070,'Exchange rates'!A:B,2,TRUE)))</f>
        <v>3.1909999999999998</v>
      </c>
      <c r="G1070" s="136">
        <f t="shared" si="58"/>
        <v>0</v>
      </c>
      <c r="H1070" s="138">
        <f t="shared" si="59"/>
        <v>0</v>
      </c>
    </row>
    <row r="1071" spans="6:8" x14ac:dyDescent="0.25">
      <c r="F1071" s="197">
        <f>IF(ISBLANK(A1071),VLOOKUP($C$1,'Exchange rates'!E:F,2,),(VLOOKUP(A1071,'Exchange rates'!A:B,2,TRUE)))</f>
        <v>3.1909999999999998</v>
      </c>
      <c r="G1071" s="136">
        <f t="shared" si="58"/>
        <v>0</v>
      </c>
      <c r="H1071" s="138">
        <f t="shared" si="59"/>
        <v>0</v>
      </c>
    </row>
    <row r="1072" spans="6:8" x14ac:dyDescent="0.25">
      <c r="F1072" s="197">
        <f>IF(ISBLANK(A1072),VLOOKUP($C$1,'Exchange rates'!E:F,2,),(VLOOKUP(A1072,'Exchange rates'!A:B,2,TRUE)))</f>
        <v>3.1909999999999998</v>
      </c>
      <c r="G1072" s="136">
        <f t="shared" si="58"/>
        <v>0</v>
      </c>
      <c r="H1072" s="138">
        <f t="shared" si="59"/>
        <v>0</v>
      </c>
    </row>
    <row r="1073" spans="6:8" x14ac:dyDescent="0.25">
      <c r="F1073" s="197">
        <f>IF(ISBLANK(A1073),VLOOKUP($C$1,'Exchange rates'!E:F,2,),(VLOOKUP(A1073,'Exchange rates'!A:B,2,TRUE)))</f>
        <v>3.1909999999999998</v>
      </c>
      <c r="G1073" s="136">
        <f t="shared" si="58"/>
        <v>0</v>
      </c>
      <c r="H1073" s="138">
        <f t="shared" si="59"/>
        <v>0</v>
      </c>
    </row>
    <row r="1074" spans="6:8" x14ac:dyDescent="0.25">
      <c r="F1074" s="197">
        <f>IF(ISBLANK(A1074),VLOOKUP($C$1,'Exchange rates'!E:F,2,),(VLOOKUP(A1074,'Exchange rates'!A:B,2,TRUE)))</f>
        <v>3.1909999999999998</v>
      </c>
      <c r="G1074" s="136">
        <f t="shared" si="58"/>
        <v>0</v>
      </c>
      <c r="H1074" s="138">
        <f t="shared" si="59"/>
        <v>0</v>
      </c>
    </row>
    <row r="1075" spans="6:8" x14ac:dyDescent="0.25">
      <c r="F1075" s="197">
        <f>IF(ISBLANK(A1075),VLOOKUP($C$1,'Exchange rates'!E:F,2,),(VLOOKUP(A1075,'Exchange rates'!A:B,2,TRUE)))</f>
        <v>3.1909999999999998</v>
      </c>
      <c r="G1075" s="136">
        <f t="shared" si="58"/>
        <v>0</v>
      </c>
      <c r="H1075" s="138">
        <f t="shared" si="59"/>
        <v>0</v>
      </c>
    </row>
    <row r="1076" spans="6:8" x14ac:dyDescent="0.25">
      <c r="F1076" s="197">
        <f>IF(ISBLANK(A1076),VLOOKUP($C$1,'Exchange rates'!E:F,2,),(VLOOKUP(A1076,'Exchange rates'!A:B,2,TRUE)))</f>
        <v>3.1909999999999998</v>
      </c>
      <c r="G1076" s="136">
        <f t="shared" si="58"/>
        <v>0</v>
      </c>
      <c r="H1076" s="138">
        <f t="shared" si="59"/>
        <v>0</v>
      </c>
    </row>
    <row r="1077" spans="6:8" x14ac:dyDescent="0.25">
      <c r="F1077" s="197">
        <f>IF(ISBLANK(A1077),VLOOKUP($C$1,'Exchange rates'!E:F,2,),(VLOOKUP(A1077,'Exchange rates'!A:B,2,TRUE)))</f>
        <v>3.1909999999999998</v>
      </c>
      <c r="G1077" s="136">
        <f t="shared" si="58"/>
        <v>0</v>
      </c>
      <c r="H1077" s="138">
        <f t="shared" si="59"/>
        <v>0</v>
      </c>
    </row>
    <row r="1078" spans="6:8" x14ac:dyDescent="0.25">
      <c r="F1078" s="197">
        <f>IF(ISBLANK(A1078),VLOOKUP($C$1,'Exchange rates'!E:F,2,),(VLOOKUP(A1078,'Exchange rates'!A:B,2,TRUE)))</f>
        <v>3.1909999999999998</v>
      </c>
      <c r="G1078" s="136">
        <f t="shared" si="58"/>
        <v>0</v>
      </c>
      <c r="H1078" s="138">
        <f t="shared" si="59"/>
        <v>0</v>
      </c>
    </row>
    <row r="1079" spans="6:8" x14ac:dyDescent="0.25">
      <c r="F1079" s="197">
        <f>IF(ISBLANK(A1079),VLOOKUP($C$1,'Exchange rates'!E:F,2,),(VLOOKUP(A1079,'Exchange rates'!A:B,2,TRUE)))</f>
        <v>3.1909999999999998</v>
      </c>
      <c r="G1079" s="136">
        <f t="shared" si="58"/>
        <v>0</v>
      </c>
      <c r="H1079" s="138">
        <f t="shared" si="59"/>
        <v>0</v>
      </c>
    </row>
    <row r="1080" spans="6:8" x14ac:dyDescent="0.25">
      <c r="F1080" s="197">
        <f>IF(ISBLANK(A1080),VLOOKUP($C$1,'Exchange rates'!E:F,2,),(VLOOKUP(A1080,'Exchange rates'!A:B,2,TRUE)))</f>
        <v>3.1909999999999998</v>
      </c>
      <c r="G1080" s="136">
        <f t="shared" si="58"/>
        <v>0</v>
      </c>
      <c r="H1080" s="138">
        <f t="shared" si="59"/>
        <v>0</v>
      </c>
    </row>
    <row r="1081" spans="6:8" x14ac:dyDescent="0.25">
      <c r="F1081" s="197">
        <f>IF(ISBLANK(A1081),VLOOKUP($C$1,'Exchange rates'!E:F,2,),(VLOOKUP(A1081,'Exchange rates'!A:B,2,TRUE)))</f>
        <v>3.1909999999999998</v>
      </c>
      <c r="G1081" s="136">
        <f t="shared" si="58"/>
        <v>0</v>
      </c>
      <c r="H1081" s="138">
        <f t="shared" si="59"/>
        <v>0</v>
      </c>
    </row>
    <row r="1082" spans="6:8" x14ac:dyDescent="0.25">
      <c r="F1082" s="197">
        <f>IF(ISBLANK(A1082),VLOOKUP($C$1,'Exchange rates'!E:F,2,),(VLOOKUP(A1082,'Exchange rates'!A:B,2,TRUE)))</f>
        <v>3.1909999999999998</v>
      </c>
      <c r="G1082" s="136">
        <f t="shared" si="58"/>
        <v>0</v>
      </c>
      <c r="H1082" s="138">
        <f t="shared" si="59"/>
        <v>0</v>
      </c>
    </row>
    <row r="1083" spans="6:8" x14ac:dyDescent="0.25">
      <c r="F1083" s="197">
        <f>IF(ISBLANK(A1083),VLOOKUP($C$1,'Exchange rates'!E:F,2,),(VLOOKUP(A1083,'Exchange rates'!A:B,2,TRUE)))</f>
        <v>3.1909999999999998</v>
      </c>
      <c r="G1083" s="136">
        <f t="shared" si="58"/>
        <v>0</v>
      </c>
      <c r="H1083" s="138">
        <f t="shared" si="59"/>
        <v>0</v>
      </c>
    </row>
    <row r="1084" spans="6:8" x14ac:dyDescent="0.25">
      <c r="F1084" s="197">
        <f>IF(ISBLANK(A1084),VLOOKUP($C$1,'Exchange rates'!E:F,2,),(VLOOKUP(A1084,'Exchange rates'!A:B,2,TRUE)))</f>
        <v>3.1909999999999998</v>
      </c>
      <c r="G1084" s="136">
        <f t="shared" si="58"/>
        <v>0</v>
      </c>
      <c r="H1084" s="138">
        <f t="shared" si="59"/>
        <v>0</v>
      </c>
    </row>
    <row r="1085" spans="6:8" x14ac:dyDescent="0.25">
      <c r="F1085" s="197">
        <f>IF(ISBLANK(A1085),VLOOKUP($C$1,'Exchange rates'!E:F,2,),(VLOOKUP(A1085,'Exchange rates'!A:B,2,TRUE)))</f>
        <v>3.1909999999999998</v>
      </c>
      <c r="G1085" s="136">
        <f t="shared" si="58"/>
        <v>0</v>
      </c>
      <c r="H1085" s="138">
        <f t="shared" si="59"/>
        <v>0</v>
      </c>
    </row>
    <row r="1086" spans="6:8" x14ac:dyDescent="0.25">
      <c r="F1086" s="197">
        <f>IF(ISBLANK(A1086),VLOOKUP($C$1,'Exchange rates'!E:F,2,),(VLOOKUP(A1086,'Exchange rates'!A:B,2,TRUE)))</f>
        <v>3.1909999999999998</v>
      </c>
      <c r="G1086" s="136">
        <f t="shared" si="58"/>
        <v>0</v>
      </c>
      <c r="H1086" s="138">
        <f t="shared" si="59"/>
        <v>0</v>
      </c>
    </row>
    <row r="1087" spans="6:8" x14ac:dyDescent="0.25">
      <c r="F1087" s="197">
        <f>IF(ISBLANK(A1087),VLOOKUP($C$1,'Exchange rates'!E:F,2,),(VLOOKUP(A1087,'Exchange rates'!A:B,2,TRUE)))</f>
        <v>3.1909999999999998</v>
      </c>
      <c r="G1087" s="136">
        <f t="shared" si="58"/>
        <v>0</v>
      </c>
      <c r="H1087" s="138">
        <f t="shared" si="59"/>
        <v>0</v>
      </c>
    </row>
    <row r="1088" spans="6:8" x14ac:dyDescent="0.25">
      <c r="F1088" s="197">
        <f>IF(ISBLANK(A1088),VLOOKUP($C$1,'Exchange rates'!E:F,2,),(VLOOKUP(A1088,'Exchange rates'!A:B,2,TRUE)))</f>
        <v>3.1909999999999998</v>
      </c>
      <c r="G1088" s="136">
        <f t="shared" si="58"/>
        <v>0</v>
      </c>
      <c r="H1088" s="138">
        <f t="shared" si="59"/>
        <v>0</v>
      </c>
    </row>
    <row r="1089" spans="6:8" x14ac:dyDescent="0.25">
      <c r="F1089" s="197">
        <f>IF(ISBLANK(A1089),VLOOKUP($C$1,'Exchange rates'!E:F,2,),(VLOOKUP(A1089,'Exchange rates'!A:B,2,TRUE)))</f>
        <v>3.1909999999999998</v>
      </c>
      <c r="G1089" s="136">
        <f t="shared" si="58"/>
        <v>0</v>
      </c>
      <c r="H1089" s="138">
        <f t="shared" si="59"/>
        <v>0</v>
      </c>
    </row>
    <row r="1090" spans="6:8" x14ac:dyDescent="0.25">
      <c r="F1090" s="197">
        <f>IF(ISBLANK(A1090),VLOOKUP($C$1,'Exchange rates'!E:F,2,),(VLOOKUP(A1090,'Exchange rates'!A:B,2,TRUE)))</f>
        <v>3.1909999999999998</v>
      </c>
      <c r="G1090" s="136">
        <f t="shared" si="58"/>
        <v>0</v>
      </c>
      <c r="H1090" s="138">
        <f t="shared" si="59"/>
        <v>0</v>
      </c>
    </row>
    <row r="1091" spans="6:8" x14ac:dyDescent="0.25">
      <c r="F1091" s="197">
        <f>IF(ISBLANK(A1091),VLOOKUP($C$1,'Exchange rates'!E:F,2,),(VLOOKUP(A1091,'Exchange rates'!A:B,2,TRUE)))</f>
        <v>3.1909999999999998</v>
      </c>
      <c r="G1091" s="136">
        <f t="shared" si="58"/>
        <v>0</v>
      </c>
      <c r="H1091" s="138">
        <f t="shared" si="59"/>
        <v>0</v>
      </c>
    </row>
    <row r="1092" spans="6:8" x14ac:dyDescent="0.25">
      <c r="F1092" s="197">
        <f>IF(ISBLANK(A1092),VLOOKUP($C$1,'Exchange rates'!E:F,2,),(VLOOKUP(A1092,'Exchange rates'!A:B,2,TRUE)))</f>
        <v>3.1909999999999998</v>
      </c>
      <c r="G1092" s="136">
        <f t="shared" si="58"/>
        <v>0</v>
      </c>
      <c r="H1092" s="138">
        <f t="shared" si="59"/>
        <v>0</v>
      </c>
    </row>
    <row r="1093" spans="6:8" x14ac:dyDescent="0.25">
      <c r="F1093" s="197">
        <f>IF(ISBLANK(A1093),VLOOKUP($C$1,'Exchange rates'!E:F,2,),(VLOOKUP(A1093,'Exchange rates'!A:B,2,TRUE)))</f>
        <v>3.1909999999999998</v>
      </c>
      <c r="G1093" s="136">
        <f t="shared" si="58"/>
        <v>0</v>
      </c>
      <c r="H1093" s="138">
        <f t="shared" si="59"/>
        <v>0</v>
      </c>
    </row>
    <row r="1094" spans="6:8" x14ac:dyDescent="0.25">
      <c r="F1094" s="197">
        <f>IF(ISBLANK(A1094),VLOOKUP($C$1,'Exchange rates'!E:F,2,),(VLOOKUP(A1094,'Exchange rates'!A:B,2,TRUE)))</f>
        <v>3.1909999999999998</v>
      </c>
      <c r="G1094" s="136">
        <f t="shared" si="58"/>
        <v>0</v>
      </c>
      <c r="H1094" s="138">
        <f t="shared" si="59"/>
        <v>0</v>
      </c>
    </row>
    <row r="1095" spans="6:8" x14ac:dyDescent="0.25">
      <c r="F1095" s="197">
        <f>IF(ISBLANK(A1095),VLOOKUP($C$1,'Exchange rates'!E:F,2,),(VLOOKUP(A1095,'Exchange rates'!A:B,2,TRUE)))</f>
        <v>3.1909999999999998</v>
      </c>
      <c r="G1095" s="136">
        <f t="shared" ref="G1095:G1158" si="60">IF(D1095="NIS",C1095/F1095,C1095)</f>
        <v>0</v>
      </c>
      <c r="H1095" s="138">
        <f t="shared" ref="H1095:H1158" si="61">IF(D1095="USD",C1095*F1095,C1095)</f>
        <v>0</v>
      </c>
    </row>
    <row r="1096" spans="6:8" x14ac:dyDescent="0.25">
      <c r="F1096" s="197">
        <f>IF(ISBLANK(A1096),VLOOKUP($C$1,'Exchange rates'!E:F,2,),(VLOOKUP(A1096,'Exchange rates'!A:B,2,TRUE)))</f>
        <v>3.1909999999999998</v>
      </c>
      <c r="G1096" s="136">
        <f t="shared" si="60"/>
        <v>0</v>
      </c>
      <c r="H1096" s="138">
        <f t="shared" si="61"/>
        <v>0</v>
      </c>
    </row>
    <row r="1097" spans="6:8" x14ac:dyDescent="0.25">
      <c r="F1097" s="197">
        <f>IF(ISBLANK(A1097),VLOOKUP($C$1,'Exchange rates'!E:F,2,),(VLOOKUP(A1097,'Exchange rates'!A:B,2,TRUE)))</f>
        <v>3.1909999999999998</v>
      </c>
      <c r="G1097" s="136">
        <f t="shared" si="60"/>
        <v>0</v>
      </c>
      <c r="H1097" s="138">
        <f t="shared" si="61"/>
        <v>0</v>
      </c>
    </row>
    <row r="1098" spans="6:8" x14ac:dyDescent="0.25">
      <c r="F1098" s="197">
        <f>IF(ISBLANK(A1098),VLOOKUP($C$1,'Exchange rates'!E:F,2,),(VLOOKUP(A1098,'Exchange rates'!A:B,2,TRUE)))</f>
        <v>3.1909999999999998</v>
      </c>
      <c r="G1098" s="136">
        <f t="shared" si="60"/>
        <v>0</v>
      </c>
      <c r="H1098" s="138">
        <f t="shared" si="61"/>
        <v>0</v>
      </c>
    </row>
    <row r="1099" spans="6:8" x14ac:dyDescent="0.25">
      <c r="F1099" s="197">
        <f>IF(ISBLANK(A1099),VLOOKUP($C$1,'Exchange rates'!E:F,2,),(VLOOKUP(A1099,'Exchange rates'!A:B,2,TRUE)))</f>
        <v>3.1909999999999998</v>
      </c>
      <c r="G1099" s="136">
        <f t="shared" si="60"/>
        <v>0</v>
      </c>
      <c r="H1099" s="138">
        <f t="shared" si="61"/>
        <v>0</v>
      </c>
    </row>
    <row r="1100" spans="6:8" x14ac:dyDescent="0.25">
      <c r="F1100" s="197">
        <f>IF(ISBLANK(A1100),VLOOKUP($C$1,'Exchange rates'!E:F,2,),(VLOOKUP(A1100,'Exchange rates'!A:B,2,TRUE)))</f>
        <v>3.1909999999999998</v>
      </c>
      <c r="G1100" s="136">
        <f t="shared" si="60"/>
        <v>0</v>
      </c>
      <c r="H1100" s="138">
        <f t="shared" si="61"/>
        <v>0</v>
      </c>
    </row>
    <row r="1101" spans="6:8" x14ac:dyDescent="0.25">
      <c r="F1101" s="197">
        <f>IF(ISBLANK(A1101),VLOOKUP($C$1,'Exchange rates'!E:F,2,),(VLOOKUP(A1101,'Exchange rates'!A:B,2,TRUE)))</f>
        <v>3.1909999999999998</v>
      </c>
      <c r="G1101" s="136">
        <f t="shared" si="60"/>
        <v>0</v>
      </c>
      <c r="H1101" s="138">
        <f t="shared" si="61"/>
        <v>0</v>
      </c>
    </row>
    <row r="1102" spans="6:8" x14ac:dyDescent="0.25">
      <c r="F1102" s="197">
        <f>IF(ISBLANK(A1102),VLOOKUP($C$1,'Exchange rates'!E:F,2,),(VLOOKUP(A1102,'Exchange rates'!A:B,2,TRUE)))</f>
        <v>3.1909999999999998</v>
      </c>
      <c r="G1102" s="136">
        <f t="shared" si="60"/>
        <v>0</v>
      </c>
      <c r="H1102" s="138">
        <f t="shared" si="61"/>
        <v>0</v>
      </c>
    </row>
    <row r="1103" spans="6:8" x14ac:dyDescent="0.25">
      <c r="F1103" s="197">
        <f>IF(ISBLANK(A1103),VLOOKUP($C$1,'Exchange rates'!E:F,2,),(VLOOKUP(A1103,'Exchange rates'!A:B,2,TRUE)))</f>
        <v>3.1909999999999998</v>
      </c>
      <c r="G1103" s="136">
        <f t="shared" si="60"/>
        <v>0</v>
      </c>
      <c r="H1103" s="138">
        <f t="shared" si="61"/>
        <v>0</v>
      </c>
    </row>
    <row r="1104" spans="6:8" x14ac:dyDescent="0.25">
      <c r="F1104" s="197">
        <f>IF(ISBLANK(A1104),VLOOKUP($C$1,'Exchange rates'!E:F,2,),(VLOOKUP(A1104,'Exchange rates'!A:B,2,TRUE)))</f>
        <v>3.1909999999999998</v>
      </c>
      <c r="G1104" s="136">
        <f t="shared" si="60"/>
        <v>0</v>
      </c>
      <c r="H1104" s="138">
        <f t="shared" si="61"/>
        <v>0</v>
      </c>
    </row>
    <row r="1105" spans="6:8" x14ac:dyDescent="0.25">
      <c r="F1105" s="197">
        <f>IF(ISBLANK(A1105),VLOOKUP($C$1,'Exchange rates'!E:F,2,),(VLOOKUP(A1105,'Exchange rates'!A:B,2,TRUE)))</f>
        <v>3.1909999999999998</v>
      </c>
      <c r="G1105" s="136">
        <f t="shared" si="60"/>
        <v>0</v>
      </c>
      <c r="H1105" s="138">
        <f t="shared" si="61"/>
        <v>0</v>
      </c>
    </row>
    <row r="1106" spans="6:8" x14ac:dyDescent="0.25">
      <c r="F1106" s="197">
        <f>IF(ISBLANK(A1106),VLOOKUP($C$1,'Exchange rates'!E:F,2,),(VLOOKUP(A1106,'Exchange rates'!A:B,2,TRUE)))</f>
        <v>3.1909999999999998</v>
      </c>
      <c r="G1106" s="136">
        <f t="shared" si="60"/>
        <v>0</v>
      </c>
      <c r="H1106" s="138">
        <f t="shared" si="61"/>
        <v>0</v>
      </c>
    </row>
    <row r="1107" spans="6:8" x14ac:dyDescent="0.25">
      <c r="F1107" s="197">
        <f>IF(ISBLANK(A1107),VLOOKUP($C$1,'Exchange rates'!E:F,2,),(VLOOKUP(A1107,'Exchange rates'!A:B,2,TRUE)))</f>
        <v>3.1909999999999998</v>
      </c>
      <c r="G1107" s="136">
        <f t="shared" si="60"/>
        <v>0</v>
      </c>
      <c r="H1107" s="138">
        <f t="shared" si="61"/>
        <v>0</v>
      </c>
    </row>
    <row r="1108" spans="6:8" x14ac:dyDescent="0.25">
      <c r="F1108" s="197">
        <f>IF(ISBLANK(A1108),VLOOKUP($C$1,'Exchange rates'!E:F,2,),(VLOOKUP(A1108,'Exchange rates'!A:B,2,TRUE)))</f>
        <v>3.1909999999999998</v>
      </c>
      <c r="G1108" s="136">
        <f t="shared" si="60"/>
        <v>0</v>
      </c>
      <c r="H1108" s="138">
        <f t="shared" si="61"/>
        <v>0</v>
      </c>
    </row>
    <row r="1109" spans="6:8" x14ac:dyDescent="0.25">
      <c r="F1109" s="197">
        <f>IF(ISBLANK(A1109),VLOOKUP($C$1,'Exchange rates'!E:F,2,),(VLOOKUP(A1109,'Exchange rates'!A:B,2,TRUE)))</f>
        <v>3.1909999999999998</v>
      </c>
      <c r="G1109" s="136">
        <f t="shared" si="60"/>
        <v>0</v>
      </c>
      <c r="H1109" s="138">
        <f t="shared" si="61"/>
        <v>0</v>
      </c>
    </row>
    <row r="1110" spans="6:8" x14ac:dyDescent="0.25">
      <c r="F1110" s="197">
        <f>IF(ISBLANK(A1110),VLOOKUP($C$1,'Exchange rates'!E:F,2,),(VLOOKUP(A1110,'Exchange rates'!A:B,2,TRUE)))</f>
        <v>3.1909999999999998</v>
      </c>
      <c r="G1110" s="136">
        <f t="shared" si="60"/>
        <v>0</v>
      </c>
      <c r="H1110" s="138">
        <f t="shared" si="61"/>
        <v>0</v>
      </c>
    </row>
    <row r="1111" spans="6:8" x14ac:dyDescent="0.25">
      <c r="F1111" s="197">
        <f>IF(ISBLANK(A1111),VLOOKUP($C$1,'Exchange rates'!E:F,2,),(VLOOKUP(A1111,'Exchange rates'!A:B,2,TRUE)))</f>
        <v>3.1909999999999998</v>
      </c>
      <c r="G1111" s="136">
        <f t="shared" si="60"/>
        <v>0</v>
      </c>
      <c r="H1111" s="138">
        <f t="shared" si="61"/>
        <v>0</v>
      </c>
    </row>
    <row r="1112" spans="6:8" x14ac:dyDescent="0.25">
      <c r="F1112" s="197">
        <f>IF(ISBLANK(A1112),VLOOKUP($C$1,'Exchange rates'!E:F,2,),(VLOOKUP(A1112,'Exchange rates'!A:B,2,TRUE)))</f>
        <v>3.1909999999999998</v>
      </c>
      <c r="G1112" s="136">
        <f t="shared" si="60"/>
        <v>0</v>
      </c>
      <c r="H1112" s="138">
        <f t="shared" si="61"/>
        <v>0</v>
      </c>
    </row>
    <row r="1113" spans="6:8" x14ac:dyDescent="0.25">
      <c r="F1113" s="197">
        <f>IF(ISBLANK(A1113),VLOOKUP($C$1,'Exchange rates'!E:F,2,),(VLOOKUP(A1113,'Exchange rates'!A:B,2,TRUE)))</f>
        <v>3.1909999999999998</v>
      </c>
      <c r="G1113" s="136">
        <f t="shared" si="60"/>
        <v>0</v>
      </c>
      <c r="H1113" s="138">
        <f t="shared" si="61"/>
        <v>0</v>
      </c>
    </row>
    <row r="1114" spans="6:8" x14ac:dyDescent="0.25">
      <c r="F1114" s="197">
        <f>IF(ISBLANK(A1114),VLOOKUP($C$1,'Exchange rates'!E:F,2,),(VLOOKUP(A1114,'Exchange rates'!A:B,2,TRUE)))</f>
        <v>3.1909999999999998</v>
      </c>
      <c r="G1114" s="136">
        <f t="shared" si="60"/>
        <v>0</v>
      </c>
      <c r="H1114" s="138">
        <f t="shared" si="61"/>
        <v>0</v>
      </c>
    </row>
    <row r="1115" spans="6:8" x14ac:dyDescent="0.25">
      <c r="F1115" s="197">
        <f>IF(ISBLANK(A1115),VLOOKUP($C$1,'Exchange rates'!E:F,2,),(VLOOKUP(A1115,'Exchange rates'!A:B,2,TRUE)))</f>
        <v>3.1909999999999998</v>
      </c>
      <c r="G1115" s="136">
        <f t="shared" si="60"/>
        <v>0</v>
      </c>
      <c r="H1115" s="138">
        <f t="shared" si="61"/>
        <v>0</v>
      </c>
    </row>
    <row r="1116" spans="6:8" x14ac:dyDescent="0.25">
      <c r="F1116" s="197">
        <f>IF(ISBLANK(A1116),VLOOKUP($C$1,'Exchange rates'!E:F,2,),(VLOOKUP(A1116,'Exchange rates'!A:B,2,TRUE)))</f>
        <v>3.1909999999999998</v>
      </c>
      <c r="G1116" s="136">
        <f t="shared" si="60"/>
        <v>0</v>
      </c>
      <c r="H1116" s="138">
        <f t="shared" si="61"/>
        <v>0</v>
      </c>
    </row>
    <row r="1117" spans="6:8" x14ac:dyDescent="0.25">
      <c r="F1117" s="197">
        <f>IF(ISBLANK(A1117),VLOOKUP($C$1,'Exchange rates'!E:F,2,),(VLOOKUP(A1117,'Exchange rates'!A:B,2,TRUE)))</f>
        <v>3.1909999999999998</v>
      </c>
      <c r="G1117" s="136">
        <f t="shared" si="60"/>
        <v>0</v>
      </c>
      <c r="H1117" s="138">
        <f t="shared" si="61"/>
        <v>0</v>
      </c>
    </row>
    <row r="1118" spans="6:8" x14ac:dyDescent="0.25">
      <c r="F1118" s="197">
        <f>IF(ISBLANK(A1118),VLOOKUP($C$1,'Exchange rates'!E:F,2,),(VLOOKUP(A1118,'Exchange rates'!A:B,2,TRUE)))</f>
        <v>3.1909999999999998</v>
      </c>
      <c r="G1118" s="136">
        <f t="shared" si="60"/>
        <v>0</v>
      </c>
      <c r="H1118" s="138">
        <f t="shared" si="61"/>
        <v>0</v>
      </c>
    </row>
    <row r="1119" spans="6:8" x14ac:dyDescent="0.25">
      <c r="F1119" s="197">
        <f>IF(ISBLANK(A1119),VLOOKUP($C$1,'Exchange rates'!E:F,2,),(VLOOKUP(A1119,'Exchange rates'!A:B,2,TRUE)))</f>
        <v>3.1909999999999998</v>
      </c>
      <c r="G1119" s="136">
        <f t="shared" si="60"/>
        <v>0</v>
      </c>
      <c r="H1119" s="138">
        <f t="shared" si="61"/>
        <v>0</v>
      </c>
    </row>
    <row r="1120" spans="6:8" x14ac:dyDescent="0.25">
      <c r="F1120" s="197">
        <f>IF(ISBLANK(A1120),VLOOKUP($C$1,'Exchange rates'!E:F,2,),(VLOOKUP(A1120,'Exchange rates'!A:B,2,TRUE)))</f>
        <v>3.1909999999999998</v>
      </c>
      <c r="G1120" s="136">
        <f t="shared" si="60"/>
        <v>0</v>
      </c>
      <c r="H1120" s="138">
        <f t="shared" si="61"/>
        <v>0</v>
      </c>
    </row>
    <row r="1121" spans="6:8" x14ac:dyDescent="0.25">
      <c r="F1121" s="197">
        <f>IF(ISBLANK(A1121),VLOOKUP($C$1,'Exchange rates'!E:F,2,),(VLOOKUP(A1121,'Exchange rates'!A:B,2,TRUE)))</f>
        <v>3.1909999999999998</v>
      </c>
      <c r="G1121" s="136">
        <f t="shared" si="60"/>
        <v>0</v>
      </c>
      <c r="H1121" s="138">
        <f t="shared" si="61"/>
        <v>0</v>
      </c>
    </row>
    <row r="1122" spans="6:8" x14ac:dyDescent="0.25">
      <c r="F1122" s="197">
        <f>IF(ISBLANK(A1122),VLOOKUP($C$1,'Exchange rates'!E:F,2,),(VLOOKUP(A1122,'Exchange rates'!A:B,2,TRUE)))</f>
        <v>3.1909999999999998</v>
      </c>
      <c r="G1122" s="136">
        <f t="shared" si="60"/>
        <v>0</v>
      </c>
      <c r="H1122" s="138">
        <f t="shared" si="61"/>
        <v>0</v>
      </c>
    </row>
    <row r="1123" spans="6:8" x14ac:dyDescent="0.25">
      <c r="F1123" s="197">
        <f>IF(ISBLANK(A1123),VLOOKUP($C$1,'Exchange rates'!E:F,2,),(VLOOKUP(A1123,'Exchange rates'!A:B,2,TRUE)))</f>
        <v>3.1909999999999998</v>
      </c>
      <c r="G1123" s="136">
        <f t="shared" si="60"/>
        <v>0</v>
      </c>
      <c r="H1123" s="138">
        <f t="shared" si="61"/>
        <v>0</v>
      </c>
    </row>
    <row r="1124" spans="6:8" x14ac:dyDescent="0.25">
      <c r="F1124" s="197">
        <f>IF(ISBLANK(A1124),VLOOKUP($C$1,'Exchange rates'!E:F,2,),(VLOOKUP(A1124,'Exchange rates'!A:B,2,TRUE)))</f>
        <v>3.1909999999999998</v>
      </c>
      <c r="G1124" s="136">
        <f t="shared" si="60"/>
        <v>0</v>
      </c>
      <c r="H1124" s="138">
        <f t="shared" si="61"/>
        <v>0</v>
      </c>
    </row>
    <row r="1125" spans="6:8" x14ac:dyDescent="0.25">
      <c r="F1125" s="197">
        <f>IF(ISBLANK(A1125),VLOOKUP($C$1,'Exchange rates'!E:F,2,),(VLOOKUP(A1125,'Exchange rates'!A:B,2,TRUE)))</f>
        <v>3.1909999999999998</v>
      </c>
      <c r="G1125" s="136">
        <f t="shared" si="60"/>
        <v>0</v>
      </c>
      <c r="H1125" s="138">
        <f t="shared" si="61"/>
        <v>0</v>
      </c>
    </row>
    <row r="1126" spans="6:8" x14ac:dyDescent="0.25">
      <c r="F1126" s="197">
        <f>IF(ISBLANK(A1126),VLOOKUP($C$1,'Exchange rates'!E:F,2,),(VLOOKUP(A1126,'Exchange rates'!A:B,2,TRUE)))</f>
        <v>3.1909999999999998</v>
      </c>
      <c r="G1126" s="136">
        <f t="shared" si="60"/>
        <v>0</v>
      </c>
      <c r="H1126" s="138">
        <f t="shared" si="61"/>
        <v>0</v>
      </c>
    </row>
    <row r="1127" spans="6:8" x14ac:dyDescent="0.25">
      <c r="F1127" s="197">
        <f>IF(ISBLANK(A1127),VLOOKUP($C$1,'Exchange rates'!E:F,2,),(VLOOKUP(A1127,'Exchange rates'!A:B,2,TRUE)))</f>
        <v>3.1909999999999998</v>
      </c>
      <c r="G1127" s="136">
        <f t="shared" si="60"/>
        <v>0</v>
      </c>
      <c r="H1127" s="138">
        <f t="shared" si="61"/>
        <v>0</v>
      </c>
    </row>
    <row r="1128" spans="6:8" x14ac:dyDescent="0.25">
      <c r="F1128" s="197">
        <f>IF(ISBLANK(A1128),VLOOKUP($C$1,'Exchange rates'!E:F,2,),(VLOOKUP(A1128,'Exchange rates'!A:B,2,TRUE)))</f>
        <v>3.1909999999999998</v>
      </c>
      <c r="G1128" s="136">
        <f t="shared" si="60"/>
        <v>0</v>
      </c>
      <c r="H1128" s="138">
        <f t="shared" si="61"/>
        <v>0</v>
      </c>
    </row>
    <row r="1129" spans="6:8" x14ac:dyDescent="0.25">
      <c r="F1129" s="197">
        <f>IF(ISBLANK(A1129),VLOOKUP($C$1,'Exchange rates'!E:F,2,),(VLOOKUP(A1129,'Exchange rates'!A:B,2,TRUE)))</f>
        <v>3.1909999999999998</v>
      </c>
      <c r="G1129" s="136">
        <f t="shared" si="60"/>
        <v>0</v>
      </c>
      <c r="H1129" s="138">
        <f t="shared" si="61"/>
        <v>0</v>
      </c>
    </row>
    <row r="1130" spans="6:8" x14ac:dyDescent="0.25">
      <c r="F1130" s="197">
        <f>IF(ISBLANK(A1130),VLOOKUP($C$1,'Exchange rates'!E:F,2,),(VLOOKUP(A1130,'Exchange rates'!A:B,2,TRUE)))</f>
        <v>3.1909999999999998</v>
      </c>
      <c r="G1130" s="136">
        <f t="shared" si="60"/>
        <v>0</v>
      </c>
      <c r="H1130" s="138">
        <f t="shared" si="61"/>
        <v>0</v>
      </c>
    </row>
    <row r="1131" spans="6:8" x14ac:dyDescent="0.25">
      <c r="F1131" s="197">
        <f>IF(ISBLANK(A1131),VLOOKUP($C$1,'Exchange rates'!E:F,2,),(VLOOKUP(A1131,'Exchange rates'!A:B,2,TRUE)))</f>
        <v>3.1909999999999998</v>
      </c>
      <c r="G1131" s="136">
        <f t="shared" si="60"/>
        <v>0</v>
      </c>
      <c r="H1131" s="138">
        <f t="shared" si="61"/>
        <v>0</v>
      </c>
    </row>
    <row r="1132" spans="6:8" x14ac:dyDescent="0.25">
      <c r="F1132" s="197">
        <f>IF(ISBLANK(A1132),VLOOKUP($C$1,'Exchange rates'!E:F,2,),(VLOOKUP(A1132,'Exchange rates'!A:B,2,TRUE)))</f>
        <v>3.1909999999999998</v>
      </c>
      <c r="G1132" s="136">
        <f t="shared" si="60"/>
        <v>0</v>
      </c>
      <c r="H1132" s="138">
        <f t="shared" si="61"/>
        <v>0</v>
      </c>
    </row>
    <row r="1133" spans="6:8" x14ac:dyDescent="0.25">
      <c r="F1133" s="197">
        <f>IF(ISBLANK(A1133),VLOOKUP($C$1,'Exchange rates'!E:F,2,),(VLOOKUP(A1133,'Exchange rates'!A:B,2,TRUE)))</f>
        <v>3.1909999999999998</v>
      </c>
      <c r="G1133" s="136">
        <f t="shared" si="60"/>
        <v>0</v>
      </c>
      <c r="H1133" s="138">
        <f t="shared" si="61"/>
        <v>0</v>
      </c>
    </row>
    <row r="1134" spans="6:8" x14ac:dyDescent="0.25">
      <c r="F1134" s="197">
        <f>IF(ISBLANK(A1134),VLOOKUP($C$1,'Exchange rates'!E:F,2,),(VLOOKUP(A1134,'Exchange rates'!A:B,2,TRUE)))</f>
        <v>3.1909999999999998</v>
      </c>
      <c r="G1134" s="136">
        <f t="shared" si="60"/>
        <v>0</v>
      </c>
      <c r="H1134" s="138">
        <f t="shared" si="61"/>
        <v>0</v>
      </c>
    </row>
    <row r="1135" spans="6:8" x14ac:dyDescent="0.25">
      <c r="F1135" s="197">
        <f>IF(ISBLANK(A1135),VLOOKUP($C$1,'Exchange rates'!E:F,2,),(VLOOKUP(A1135,'Exchange rates'!A:B,2,TRUE)))</f>
        <v>3.1909999999999998</v>
      </c>
      <c r="G1135" s="136">
        <f t="shared" si="60"/>
        <v>0</v>
      </c>
      <c r="H1135" s="138">
        <f t="shared" si="61"/>
        <v>0</v>
      </c>
    </row>
    <row r="1136" spans="6:8" x14ac:dyDescent="0.25">
      <c r="F1136" s="197">
        <f>IF(ISBLANK(A1136),VLOOKUP($C$1,'Exchange rates'!E:F,2,),(VLOOKUP(A1136,'Exchange rates'!A:B,2,TRUE)))</f>
        <v>3.1909999999999998</v>
      </c>
      <c r="G1136" s="136">
        <f t="shared" si="60"/>
        <v>0</v>
      </c>
      <c r="H1136" s="138">
        <f t="shared" si="61"/>
        <v>0</v>
      </c>
    </row>
    <row r="1137" spans="6:8" x14ac:dyDescent="0.25">
      <c r="F1137" s="197">
        <f>IF(ISBLANK(A1137),VLOOKUP($C$1,'Exchange rates'!E:F,2,),(VLOOKUP(A1137,'Exchange rates'!A:B,2,TRUE)))</f>
        <v>3.1909999999999998</v>
      </c>
      <c r="G1137" s="136">
        <f t="shared" si="60"/>
        <v>0</v>
      </c>
      <c r="H1137" s="138">
        <f t="shared" si="61"/>
        <v>0</v>
      </c>
    </row>
    <row r="1138" spans="6:8" x14ac:dyDescent="0.25">
      <c r="F1138" s="197">
        <f>IF(ISBLANK(A1138),VLOOKUP($C$1,'Exchange rates'!E:F,2,),(VLOOKUP(A1138,'Exchange rates'!A:B,2,TRUE)))</f>
        <v>3.1909999999999998</v>
      </c>
      <c r="G1138" s="136">
        <f t="shared" si="60"/>
        <v>0</v>
      </c>
      <c r="H1138" s="138">
        <f t="shared" si="61"/>
        <v>0</v>
      </c>
    </row>
    <row r="1139" spans="6:8" x14ac:dyDescent="0.25">
      <c r="F1139" s="197">
        <f>IF(ISBLANK(A1139),VLOOKUP($C$1,'Exchange rates'!E:F,2,),(VLOOKUP(A1139,'Exchange rates'!A:B,2,TRUE)))</f>
        <v>3.1909999999999998</v>
      </c>
      <c r="G1139" s="136">
        <f t="shared" si="60"/>
        <v>0</v>
      </c>
      <c r="H1139" s="138">
        <f t="shared" si="61"/>
        <v>0</v>
      </c>
    </row>
    <row r="1140" spans="6:8" x14ac:dyDescent="0.25">
      <c r="F1140" s="197">
        <f>IF(ISBLANK(A1140),VLOOKUP($C$1,'Exchange rates'!E:F,2,),(VLOOKUP(A1140,'Exchange rates'!A:B,2,TRUE)))</f>
        <v>3.1909999999999998</v>
      </c>
      <c r="G1140" s="136">
        <f t="shared" si="60"/>
        <v>0</v>
      </c>
      <c r="H1140" s="138">
        <f t="shared" si="61"/>
        <v>0</v>
      </c>
    </row>
    <row r="1141" spans="6:8" x14ac:dyDescent="0.25">
      <c r="F1141" s="197">
        <f>IF(ISBLANK(A1141),VLOOKUP($C$1,'Exchange rates'!E:F,2,),(VLOOKUP(A1141,'Exchange rates'!A:B,2,TRUE)))</f>
        <v>3.1909999999999998</v>
      </c>
      <c r="G1141" s="136">
        <f t="shared" si="60"/>
        <v>0</v>
      </c>
      <c r="H1141" s="138">
        <f t="shared" si="61"/>
        <v>0</v>
      </c>
    </row>
    <row r="1142" spans="6:8" x14ac:dyDescent="0.25">
      <c r="F1142" s="197">
        <f>IF(ISBLANK(A1142),VLOOKUP($C$1,'Exchange rates'!E:F,2,),(VLOOKUP(A1142,'Exchange rates'!A:B,2,TRUE)))</f>
        <v>3.1909999999999998</v>
      </c>
      <c r="G1142" s="136">
        <f t="shared" si="60"/>
        <v>0</v>
      </c>
      <c r="H1142" s="138">
        <f t="shared" si="61"/>
        <v>0</v>
      </c>
    </row>
    <row r="1143" spans="6:8" x14ac:dyDescent="0.25">
      <c r="F1143" s="197">
        <f>IF(ISBLANK(A1143),VLOOKUP($C$1,'Exchange rates'!E:F,2,),(VLOOKUP(A1143,'Exchange rates'!A:B,2,TRUE)))</f>
        <v>3.1909999999999998</v>
      </c>
      <c r="G1143" s="136">
        <f t="shared" si="60"/>
        <v>0</v>
      </c>
      <c r="H1143" s="138">
        <f t="shared" si="61"/>
        <v>0</v>
      </c>
    </row>
    <row r="1144" spans="6:8" x14ac:dyDescent="0.25">
      <c r="F1144" s="197">
        <f>IF(ISBLANK(A1144),VLOOKUP($C$1,'Exchange rates'!E:F,2,),(VLOOKUP(A1144,'Exchange rates'!A:B,2,TRUE)))</f>
        <v>3.1909999999999998</v>
      </c>
      <c r="G1144" s="136">
        <f t="shared" si="60"/>
        <v>0</v>
      </c>
      <c r="H1144" s="138">
        <f t="shared" si="61"/>
        <v>0</v>
      </c>
    </row>
    <row r="1145" spans="6:8" x14ac:dyDescent="0.25">
      <c r="F1145" s="197">
        <f>IF(ISBLANK(A1145),VLOOKUP($C$1,'Exchange rates'!E:F,2,),(VLOOKUP(A1145,'Exchange rates'!A:B,2,TRUE)))</f>
        <v>3.1909999999999998</v>
      </c>
      <c r="G1145" s="136">
        <f t="shared" si="60"/>
        <v>0</v>
      </c>
      <c r="H1145" s="138">
        <f t="shared" si="61"/>
        <v>0</v>
      </c>
    </row>
    <row r="1146" spans="6:8" x14ac:dyDescent="0.25">
      <c r="F1146" s="197">
        <f>IF(ISBLANK(A1146),VLOOKUP($C$1,'Exchange rates'!E:F,2,),(VLOOKUP(A1146,'Exchange rates'!A:B,2,TRUE)))</f>
        <v>3.1909999999999998</v>
      </c>
      <c r="G1146" s="136">
        <f t="shared" si="60"/>
        <v>0</v>
      </c>
      <c r="H1146" s="138">
        <f t="shared" si="61"/>
        <v>0</v>
      </c>
    </row>
    <row r="1147" spans="6:8" x14ac:dyDescent="0.25">
      <c r="F1147" s="197">
        <f>IF(ISBLANK(A1147),VLOOKUP($C$1,'Exchange rates'!E:F,2,),(VLOOKUP(A1147,'Exchange rates'!A:B,2,TRUE)))</f>
        <v>3.1909999999999998</v>
      </c>
      <c r="G1147" s="136">
        <f t="shared" si="60"/>
        <v>0</v>
      </c>
      <c r="H1147" s="138">
        <f t="shared" si="61"/>
        <v>0</v>
      </c>
    </row>
    <row r="1148" spans="6:8" x14ac:dyDescent="0.25">
      <c r="F1148" s="197">
        <f>IF(ISBLANK(A1148),VLOOKUP($C$1,'Exchange rates'!E:F,2,),(VLOOKUP(A1148,'Exchange rates'!A:B,2,TRUE)))</f>
        <v>3.1909999999999998</v>
      </c>
      <c r="G1148" s="136">
        <f t="shared" si="60"/>
        <v>0</v>
      </c>
      <c r="H1148" s="138">
        <f t="shared" si="61"/>
        <v>0</v>
      </c>
    </row>
    <row r="1149" spans="6:8" x14ac:dyDescent="0.25">
      <c r="F1149" s="197">
        <f>IF(ISBLANK(A1149),VLOOKUP($C$1,'Exchange rates'!E:F,2,),(VLOOKUP(A1149,'Exchange rates'!A:B,2,TRUE)))</f>
        <v>3.1909999999999998</v>
      </c>
      <c r="G1149" s="136">
        <f t="shared" si="60"/>
        <v>0</v>
      </c>
      <c r="H1149" s="138">
        <f t="shared" si="61"/>
        <v>0</v>
      </c>
    </row>
    <row r="1150" spans="6:8" x14ac:dyDescent="0.25">
      <c r="F1150" s="197">
        <f>IF(ISBLANK(A1150),VLOOKUP($C$1,'Exchange rates'!E:F,2,),(VLOOKUP(A1150,'Exchange rates'!A:B,2,TRUE)))</f>
        <v>3.1909999999999998</v>
      </c>
      <c r="G1150" s="136">
        <f t="shared" si="60"/>
        <v>0</v>
      </c>
      <c r="H1150" s="138">
        <f t="shared" si="61"/>
        <v>0</v>
      </c>
    </row>
    <row r="1151" spans="6:8" x14ac:dyDescent="0.25">
      <c r="F1151" s="197">
        <f>IF(ISBLANK(A1151),VLOOKUP($C$1,'Exchange rates'!E:F,2,),(VLOOKUP(A1151,'Exchange rates'!A:B,2,TRUE)))</f>
        <v>3.1909999999999998</v>
      </c>
      <c r="G1151" s="136">
        <f t="shared" si="60"/>
        <v>0</v>
      </c>
      <c r="H1151" s="138">
        <f t="shared" si="61"/>
        <v>0</v>
      </c>
    </row>
    <row r="1152" spans="6:8" x14ac:dyDescent="0.25">
      <c r="F1152" s="197">
        <f>IF(ISBLANK(A1152),VLOOKUP($C$1,'Exchange rates'!E:F,2,),(VLOOKUP(A1152,'Exchange rates'!A:B,2,TRUE)))</f>
        <v>3.1909999999999998</v>
      </c>
      <c r="G1152" s="136">
        <f t="shared" si="60"/>
        <v>0</v>
      </c>
      <c r="H1152" s="138">
        <f t="shared" si="61"/>
        <v>0</v>
      </c>
    </row>
    <row r="1153" spans="6:8" x14ac:dyDescent="0.25">
      <c r="F1153" s="197">
        <f>IF(ISBLANK(A1153),VLOOKUP($C$1,'Exchange rates'!E:F,2,),(VLOOKUP(A1153,'Exchange rates'!A:B,2,TRUE)))</f>
        <v>3.1909999999999998</v>
      </c>
      <c r="G1153" s="136">
        <f t="shared" si="60"/>
        <v>0</v>
      </c>
      <c r="H1153" s="138">
        <f t="shared" si="61"/>
        <v>0</v>
      </c>
    </row>
    <row r="1154" spans="6:8" x14ac:dyDescent="0.25">
      <c r="F1154" s="197">
        <f>IF(ISBLANK(A1154),VLOOKUP($C$1,'Exchange rates'!E:F,2,),(VLOOKUP(A1154,'Exchange rates'!A:B,2,TRUE)))</f>
        <v>3.1909999999999998</v>
      </c>
      <c r="G1154" s="136">
        <f t="shared" si="60"/>
        <v>0</v>
      </c>
      <c r="H1154" s="138">
        <f t="shared" si="61"/>
        <v>0</v>
      </c>
    </row>
    <row r="1155" spans="6:8" x14ac:dyDescent="0.25">
      <c r="F1155" s="197">
        <f>IF(ISBLANK(A1155),VLOOKUP($C$1,'Exchange rates'!E:F,2,),(VLOOKUP(A1155,'Exchange rates'!A:B,2,TRUE)))</f>
        <v>3.1909999999999998</v>
      </c>
      <c r="G1155" s="136">
        <f t="shared" si="60"/>
        <v>0</v>
      </c>
      <c r="H1155" s="138">
        <f t="shared" si="61"/>
        <v>0</v>
      </c>
    </row>
    <row r="1156" spans="6:8" x14ac:dyDescent="0.25">
      <c r="F1156" s="197">
        <f>IF(ISBLANK(A1156),VLOOKUP($C$1,'Exchange rates'!E:F,2,),(VLOOKUP(A1156,'Exchange rates'!A:B,2,TRUE)))</f>
        <v>3.1909999999999998</v>
      </c>
      <c r="G1156" s="136">
        <f t="shared" si="60"/>
        <v>0</v>
      </c>
      <c r="H1156" s="138">
        <f t="shared" si="61"/>
        <v>0</v>
      </c>
    </row>
    <row r="1157" spans="6:8" x14ac:dyDescent="0.25">
      <c r="F1157" s="197">
        <f>IF(ISBLANK(A1157),VLOOKUP($C$1,'Exchange rates'!E:F,2,),(VLOOKUP(A1157,'Exchange rates'!A:B,2,TRUE)))</f>
        <v>3.1909999999999998</v>
      </c>
      <c r="G1157" s="136">
        <f t="shared" si="60"/>
        <v>0</v>
      </c>
      <c r="H1157" s="138">
        <f t="shared" si="61"/>
        <v>0</v>
      </c>
    </row>
    <row r="1158" spans="6:8" x14ac:dyDescent="0.25">
      <c r="F1158" s="197">
        <f>IF(ISBLANK(A1158),VLOOKUP($C$1,'Exchange rates'!E:F,2,),(VLOOKUP(A1158,'Exchange rates'!A:B,2,TRUE)))</f>
        <v>3.1909999999999998</v>
      </c>
      <c r="G1158" s="136">
        <f t="shared" si="60"/>
        <v>0</v>
      </c>
      <c r="H1158" s="138">
        <f t="shared" si="61"/>
        <v>0</v>
      </c>
    </row>
    <row r="1159" spans="6:8" x14ac:dyDescent="0.25">
      <c r="F1159" s="197">
        <f>IF(ISBLANK(A1159),VLOOKUP($C$1,'Exchange rates'!E:F,2,),(VLOOKUP(A1159,'Exchange rates'!A:B,2,TRUE)))</f>
        <v>3.1909999999999998</v>
      </c>
      <c r="G1159" s="136">
        <f t="shared" ref="G1159:G1222" si="62">IF(D1159="NIS",C1159/F1159,C1159)</f>
        <v>0</v>
      </c>
      <c r="H1159" s="138">
        <f t="shared" ref="H1159:H1222" si="63">IF(D1159="USD",C1159*F1159,C1159)</f>
        <v>0</v>
      </c>
    </row>
    <row r="1160" spans="6:8" x14ac:dyDescent="0.25">
      <c r="F1160" s="197">
        <f>IF(ISBLANK(A1160),VLOOKUP($C$1,'Exchange rates'!E:F,2,),(VLOOKUP(A1160,'Exchange rates'!A:B,2,TRUE)))</f>
        <v>3.1909999999999998</v>
      </c>
      <c r="G1160" s="136">
        <f t="shared" si="62"/>
        <v>0</v>
      </c>
      <c r="H1160" s="138">
        <f t="shared" si="63"/>
        <v>0</v>
      </c>
    </row>
    <row r="1161" spans="6:8" x14ac:dyDescent="0.25">
      <c r="F1161" s="197">
        <f>IF(ISBLANK(A1161),VLOOKUP($C$1,'Exchange rates'!E:F,2,),(VLOOKUP(A1161,'Exchange rates'!A:B,2,TRUE)))</f>
        <v>3.1909999999999998</v>
      </c>
      <c r="G1161" s="136">
        <f t="shared" si="62"/>
        <v>0</v>
      </c>
      <c r="H1161" s="138">
        <f t="shared" si="63"/>
        <v>0</v>
      </c>
    </row>
    <row r="1162" spans="6:8" x14ac:dyDescent="0.25">
      <c r="F1162" s="197">
        <f>IF(ISBLANK(A1162),VLOOKUP($C$1,'Exchange rates'!E:F,2,),(VLOOKUP(A1162,'Exchange rates'!A:B,2,TRUE)))</f>
        <v>3.1909999999999998</v>
      </c>
      <c r="G1162" s="136">
        <f t="shared" si="62"/>
        <v>0</v>
      </c>
      <c r="H1162" s="138">
        <f t="shared" si="63"/>
        <v>0</v>
      </c>
    </row>
    <row r="1163" spans="6:8" x14ac:dyDescent="0.25">
      <c r="F1163" s="197">
        <f>IF(ISBLANK(A1163),VLOOKUP($C$1,'Exchange rates'!E:F,2,),(VLOOKUP(A1163,'Exchange rates'!A:B,2,TRUE)))</f>
        <v>3.1909999999999998</v>
      </c>
      <c r="G1163" s="136">
        <f t="shared" si="62"/>
        <v>0</v>
      </c>
      <c r="H1163" s="138">
        <f t="shared" si="63"/>
        <v>0</v>
      </c>
    </row>
    <row r="1164" spans="6:8" x14ac:dyDescent="0.25">
      <c r="F1164" s="197">
        <f>IF(ISBLANK(A1164),VLOOKUP($C$1,'Exchange rates'!E:F,2,),(VLOOKUP(A1164,'Exchange rates'!A:B,2,TRUE)))</f>
        <v>3.1909999999999998</v>
      </c>
      <c r="G1164" s="136">
        <f t="shared" si="62"/>
        <v>0</v>
      </c>
      <c r="H1164" s="138">
        <f t="shared" si="63"/>
        <v>0</v>
      </c>
    </row>
    <row r="1165" spans="6:8" x14ac:dyDescent="0.25">
      <c r="F1165" s="197">
        <f>IF(ISBLANK(A1165),VLOOKUP($C$1,'Exchange rates'!E:F,2,),(VLOOKUP(A1165,'Exchange rates'!A:B,2,TRUE)))</f>
        <v>3.1909999999999998</v>
      </c>
      <c r="G1165" s="136">
        <f t="shared" si="62"/>
        <v>0</v>
      </c>
      <c r="H1165" s="138">
        <f t="shared" si="63"/>
        <v>0</v>
      </c>
    </row>
    <row r="1166" spans="6:8" x14ac:dyDescent="0.25">
      <c r="F1166" s="197">
        <f>IF(ISBLANK(A1166),VLOOKUP($C$1,'Exchange rates'!E:F,2,),(VLOOKUP(A1166,'Exchange rates'!A:B,2,TRUE)))</f>
        <v>3.1909999999999998</v>
      </c>
      <c r="G1166" s="136">
        <f t="shared" si="62"/>
        <v>0</v>
      </c>
      <c r="H1166" s="138">
        <f t="shared" si="63"/>
        <v>0</v>
      </c>
    </row>
    <row r="1167" spans="6:8" x14ac:dyDescent="0.25">
      <c r="F1167" s="197">
        <f>IF(ISBLANK(A1167),VLOOKUP($C$1,'Exchange rates'!E:F,2,),(VLOOKUP(A1167,'Exchange rates'!A:B,2,TRUE)))</f>
        <v>3.1909999999999998</v>
      </c>
      <c r="G1167" s="136">
        <f t="shared" si="62"/>
        <v>0</v>
      </c>
      <c r="H1167" s="138">
        <f t="shared" si="63"/>
        <v>0</v>
      </c>
    </row>
    <row r="1168" spans="6:8" x14ac:dyDescent="0.25">
      <c r="F1168" s="197">
        <f>IF(ISBLANK(A1168),VLOOKUP($C$1,'Exchange rates'!E:F,2,),(VLOOKUP(A1168,'Exchange rates'!A:B,2,TRUE)))</f>
        <v>3.1909999999999998</v>
      </c>
      <c r="G1168" s="136">
        <f t="shared" si="62"/>
        <v>0</v>
      </c>
      <c r="H1168" s="138">
        <f t="shared" si="63"/>
        <v>0</v>
      </c>
    </row>
    <row r="1169" spans="6:8" x14ac:dyDescent="0.25">
      <c r="F1169" s="197">
        <f>IF(ISBLANK(A1169),VLOOKUP($C$1,'Exchange rates'!E:F,2,),(VLOOKUP(A1169,'Exchange rates'!A:B,2,TRUE)))</f>
        <v>3.1909999999999998</v>
      </c>
      <c r="G1169" s="136">
        <f t="shared" si="62"/>
        <v>0</v>
      </c>
      <c r="H1169" s="138">
        <f t="shared" si="63"/>
        <v>0</v>
      </c>
    </row>
    <row r="1170" spans="6:8" x14ac:dyDescent="0.25">
      <c r="F1170" s="197">
        <f>IF(ISBLANK(A1170),VLOOKUP($C$1,'Exchange rates'!E:F,2,),(VLOOKUP(A1170,'Exchange rates'!A:B,2,TRUE)))</f>
        <v>3.1909999999999998</v>
      </c>
      <c r="G1170" s="136">
        <f t="shared" si="62"/>
        <v>0</v>
      </c>
      <c r="H1170" s="138">
        <f t="shared" si="63"/>
        <v>0</v>
      </c>
    </row>
    <row r="1171" spans="6:8" x14ac:dyDescent="0.25">
      <c r="F1171" s="197">
        <f>IF(ISBLANK(A1171),VLOOKUP($C$1,'Exchange rates'!E:F,2,),(VLOOKUP(A1171,'Exchange rates'!A:B,2,TRUE)))</f>
        <v>3.1909999999999998</v>
      </c>
      <c r="G1171" s="136">
        <f t="shared" si="62"/>
        <v>0</v>
      </c>
      <c r="H1171" s="138">
        <f t="shared" si="63"/>
        <v>0</v>
      </c>
    </row>
    <row r="1172" spans="6:8" x14ac:dyDescent="0.25">
      <c r="F1172" s="197">
        <f>IF(ISBLANK(A1172),VLOOKUP($C$1,'Exchange rates'!E:F,2,),(VLOOKUP(A1172,'Exchange rates'!A:B,2,TRUE)))</f>
        <v>3.1909999999999998</v>
      </c>
      <c r="G1172" s="136">
        <f t="shared" si="62"/>
        <v>0</v>
      </c>
      <c r="H1172" s="138">
        <f t="shared" si="63"/>
        <v>0</v>
      </c>
    </row>
    <row r="1173" spans="6:8" x14ac:dyDescent="0.25">
      <c r="F1173" s="197">
        <f>IF(ISBLANK(A1173),VLOOKUP($C$1,'Exchange rates'!E:F,2,),(VLOOKUP(A1173,'Exchange rates'!A:B,2,TRUE)))</f>
        <v>3.1909999999999998</v>
      </c>
      <c r="G1173" s="136">
        <f t="shared" si="62"/>
        <v>0</v>
      </c>
      <c r="H1173" s="138">
        <f t="shared" si="63"/>
        <v>0</v>
      </c>
    </row>
    <row r="1174" spans="6:8" x14ac:dyDescent="0.25">
      <c r="F1174" s="197">
        <f>IF(ISBLANK(A1174),VLOOKUP($C$1,'Exchange rates'!E:F,2,),(VLOOKUP(A1174,'Exchange rates'!A:B,2,TRUE)))</f>
        <v>3.1909999999999998</v>
      </c>
      <c r="G1174" s="136">
        <f t="shared" si="62"/>
        <v>0</v>
      </c>
      <c r="H1174" s="138">
        <f t="shared" si="63"/>
        <v>0</v>
      </c>
    </row>
    <row r="1175" spans="6:8" x14ac:dyDescent="0.25">
      <c r="F1175" s="197">
        <f>IF(ISBLANK(A1175),VLOOKUP($C$1,'Exchange rates'!E:F,2,),(VLOOKUP(A1175,'Exchange rates'!A:B,2,TRUE)))</f>
        <v>3.1909999999999998</v>
      </c>
      <c r="G1175" s="136">
        <f t="shared" si="62"/>
        <v>0</v>
      </c>
      <c r="H1175" s="138">
        <f t="shared" si="63"/>
        <v>0</v>
      </c>
    </row>
    <row r="1176" spans="6:8" x14ac:dyDescent="0.25">
      <c r="F1176" s="197">
        <f>IF(ISBLANK(A1176),VLOOKUP($C$1,'Exchange rates'!E:F,2,),(VLOOKUP(A1176,'Exchange rates'!A:B,2,TRUE)))</f>
        <v>3.1909999999999998</v>
      </c>
      <c r="G1176" s="136">
        <f t="shared" si="62"/>
        <v>0</v>
      </c>
      <c r="H1176" s="138">
        <f t="shared" si="63"/>
        <v>0</v>
      </c>
    </row>
    <row r="1177" spans="6:8" x14ac:dyDescent="0.25">
      <c r="F1177" s="197">
        <f>IF(ISBLANK(A1177),VLOOKUP($C$1,'Exchange rates'!E:F,2,),(VLOOKUP(A1177,'Exchange rates'!A:B,2,TRUE)))</f>
        <v>3.1909999999999998</v>
      </c>
      <c r="G1177" s="136">
        <f t="shared" si="62"/>
        <v>0</v>
      </c>
      <c r="H1177" s="138">
        <f t="shared" si="63"/>
        <v>0</v>
      </c>
    </row>
    <row r="1178" spans="6:8" x14ac:dyDescent="0.25">
      <c r="F1178" s="197">
        <f>IF(ISBLANK(A1178),VLOOKUP($C$1,'Exchange rates'!E:F,2,),(VLOOKUP(A1178,'Exchange rates'!A:B,2,TRUE)))</f>
        <v>3.1909999999999998</v>
      </c>
      <c r="G1178" s="136">
        <f t="shared" si="62"/>
        <v>0</v>
      </c>
      <c r="H1178" s="138">
        <f t="shared" si="63"/>
        <v>0</v>
      </c>
    </row>
    <row r="1179" spans="6:8" x14ac:dyDescent="0.25">
      <c r="F1179" s="197">
        <f>IF(ISBLANK(A1179),VLOOKUP($C$1,'Exchange rates'!E:F,2,),(VLOOKUP(A1179,'Exchange rates'!A:B,2,TRUE)))</f>
        <v>3.1909999999999998</v>
      </c>
      <c r="G1179" s="136">
        <f t="shared" si="62"/>
        <v>0</v>
      </c>
      <c r="H1179" s="138">
        <f t="shared" si="63"/>
        <v>0</v>
      </c>
    </row>
    <row r="1180" spans="6:8" x14ac:dyDescent="0.25">
      <c r="F1180" s="197">
        <f>IF(ISBLANK(A1180),VLOOKUP($C$1,'Exchange rates'!E:F,2,),(VLOOKUP(A1180,'Exchange rates'!A:B,2,TRUE)))</f>
        <v>3.1909999999999998</v>
      </c>
      <c r="G1180" s="136">
        <f t="shared" si="62"/>
        <v>0</v>
      </c>
      <c r="H1180" s="138">
        <f t="shared" si="63"/>
        <v>0</v>
      </c>
    </row>
    <row r="1181" spans="6:8" x14ac:dyDescent="0.25">
      <c r="F1181" s="197">
        <f>IF(ISBLANK(A1181),VLOOKUP($C$1,'Exchange rates'!E:F,2,),(VLOOKUP(A1181,'Exchange rates'!A:B,2,TRUE)))</f>
        <v>3.1909999999999998</v>
      </c>
      <c r="G1181" s="136">
        <f t="shared" si="62"/>
        <v>0</v>
      </c>
      <c r="H1181" s="138">
        <f t="shared" si="63"/>
        <v>0</v>
      </c>
    </row>
    <row r="1182" spans="6:8" x14ac:dyDescent="0.25">
      <c r="F1182" s="197">
        <f>IF(ISBLANK(A1182),VLOOKUP($C$1,'Exchange rates'!E:F,2,),(VLOOKUP(A1182,'Exchange rates'!A:B,2,TRUE)))</f>
        <v>3.1909999999999998</v>
      </c>
      <c r="G1182" s="136">
        <f t="shared" si="62"/>
        <v>0</v>
      </c>
      <c r="H1182" s="138">
        <f t="shared" si="63"/>
        <v>0</v>
      </c>
    </row>
    <row r="1183" spans="6:8" x14ac:dyDescent="0.25">
      <c r="F1183" s="197">
        <f>IF(ISBLANK(A1183),VLOOKUP($C$1,'Exchange rates'!E:F,2,),(VLOOKUP(A1183,'Exchange rates'!A:B,2,TRUE)))</f>
        <v>3.1909999999999998</v>
      </c>
      <c r="G1183" s="136">
        <f t="shared" si="62"/>
        <v>0</v>
      </c>
      <c r="H1183" s="138">
        <f t="shared" si="63"/>
        <v>0</v>
      </c>
    </row>
    <row r="1184" spans="6:8" x14ac:dyDescent="0.25">
      <c r="F1184" s="197">
        <f>IF(ISBLANK(A1184),VLOOKUP($C$1,'Exchange rates'!E:F,2,),(VLOOKUP(A1184,'Exchange rates'!A:B,2,TRUE)))</f>
        <v>3.1909999999999998</v>
      </c>
      <c r="G1184" s="136">
        <f t="shared" si="62"/>
        <v>0</v>
      </c>
      <c r="H1184" s="138">
        <f t="shared" si="63"/>
        <v>0</v>
      </c>
    </row>
    <row r="1185" spans="6:8" x14ac:dyDescent="0.25">
      <c r="F1185" s="197">
        <f>IF(ISBLANK(A1185),VLOOKUP($C$1,'Exchange rates'!E:F,2,),(VLOOKUP(A1185,'Exchange rates'!A:B,2,TRUE)))</f>
        <v>3.1909999999999998</v>
      </c>
      <c r="G1185" s="136">
        <f t="shared" si="62"/>
        <v>0</v>
      </c>
      <c r="H1185" s="138">
        <f t="shared" si="63"/>
        <v>0</v>
      </c>
    </row>
    <row r="1186" spans="6:8" x14ac:dyDescent="0.25">
      <c r="F1186" s="197">
        <f>IF(ISBLANK(A1186),VLOOKUP($C$1,'Exchange rates'!E:F,2,),(VLOOKUP(A1186,'Exchange rates'!A:B,2,TRUE)))</f>
        <v>3.1909999999999998</v>
      </c>
      <c r="G1186" s="136">
        <f t="shared" si="62"/>
        <v>0</v>
      </c>
      <c r="H1186" s="138">
        <f t="shared" si="63"/>
        <v>0</v>
      </c>
    </row>
    <row r="1187" spans="6:8" x14ac:dyDescent="0.25">
      <c r="F1187" s="197">
        <f>IF(ISBLANK(A1187),VLOOKUP($C$1,'Exchange rates'!E:F,2,),(VLOOKUP(A1187,'Exchange rates'!A:B,2,TRUE)))</f>
        <v>3.1909999999999998</v>
      </c>
      <c r="G1187" s="136">
        <f t="shared" si="62"/>
        <v>0</v>
      </c>
      <c r="H1187" s="138">
        <f t="shared" si="63"/>
        <v>0</v>
      </c>
    </row>
    <row r="1188" spans="6:8" x14ac:dyDescent="0.25">
      <c r="F1188" s="197">
        <f>IF(ISBLANK(A1188),VLOOKUP($C$1,'Exchange rates'!E:F,2,),(VLOOKUP(A1188,'Exchange rates'!A:B,2,TRUE)))</f>
        <v>3.1909999999999998</v>
      </c>
      <c r="G1188" s="136">
        <f t="shared" si="62"/>
        <v>0</v>
      </c>
      <c r="H1188" s="138">
        <f t="shared" si="63"/>
        <v>0</v>
      </c>
    </row>
    <row r="1189" spans="6:8" x14ac:dyDescent="0.25">
      <c r="F1189" s="197">
        <f>IF(ISBLANK(A1189),VLOOKUP($C$1,'Exchange rates'!E:F,2,),(VLOOKUP(A1189,'Exchange rates'!A:B,2,TRUE)))</f>
        <v>3.1909999999999998</v>
      </c>
      <c r="G1189" s="136">
        <f t="shared" si="62"/>
        <v>0</v>
      </c>
      <c r="H1189" s="138">
        <f t="shared" si="63"/>
        <v>0</v>
      </c>
    </row>
    <row r="1190" spans="6:8" x14ac:dyDescent="0.25">
      <c r="F1190" s="197">
        <f>IF(ISBLANK(A1190),VLOOKUP($C$1,'Exchange rates'!E:F,2,),(VLOOKUP(A1190,'Exchange rates'!A:B,2,TRUE)))</f>
        <v>3.1909999999999998</v>
      </c>
      <c r="G1190" s="136">
        <f t="shared" si="62"/>
        <v>0</v>
      </c>
      <c r="H1190" s="138">
        <f t="shared" si="63"/>
        <v>0</v>
      </c>
    </row>
    <row r="1191" spans="6:8" x14ac:dyDescent="0.25">
      <c r="F1191" s="197">
        <f>IF(ISBLANK(A1191),VLOOKUP($C$1,'Exchange rates'!E:F,2,),(VLOOKUP(A1191,'Exchange rates'!A:B,2,TRUE)))</f>
        <v>3.1909999999999998</v>
      </c>
      <c r="G1191" s="136">
        <f t="shared" si="62"/>
        <v>0</v>
      </c>
      <c r="H1191" s="138">
        <f t="shared" si="63"/>
        <v>0</v>
      </c>
    </row>
    <row r="1192" spans="6:8" x14ac:dyDescent="0.25">
      <c r="F1192" s="197">
        <f>IF(ISBLANK(A1192),VLOOKUP($C$1,'Exchange rates'!E:F,2,),(VLOOKUP(A1192,'Exchange rates'!A:B,2,TRUE)))</f>
        <v>3.1909999999999998</v>
      </c>
      <c r="G1192" s="136">
        <f t="shared" si="62"/>
        <v>0</v>
      </c>
      <c r="H1192" s="138">
        <f t="shared" si="63"/>
        <v>0</v>
      </c>
    </row>
    <row r="1193" spans="6:8" x14ac:dyDescent="0.25">
      <c r="F1193" s="197">
        <f>IF(ISBLANK(A1193),VLOOKUP($C$1,'Exchange rates'!E:F,2,),(VLOOKUP(A1193,'Exchange rates'!A:B,2,TRUE)))</f>
        <v>3.1909999999999998</v>
      </c>
      <c r="G1193" s="136">
        <f t="shared" si="62"/>
        <v>0</v>
      </c>
      <c r="H1193" s="138">
        <f t="shared" si="63"/>
        <v>0</v>
      </c>
    </row>
    <row r="1194" spans="6:8" x14ac:dyDescent="0.25">
      <c r="F1194" s="197">
        <f>IF(ISBLANK(A1194),VLOOKUP($C$1,'Exchange rates'!E:F,2,),(VLOOKUP(A1194,'Exchange rates'!A:B,2,TRUE)))</f>
        <v>3.1909999999999998</v>
      </c>
      <c r="G1194" s="136">
        <f t="shared" si="62"/>
        <v>0</v>
      </c>
      <c r="H1194" s="138">
        <f t="shared" si="63"/>
        <v>0</v>
      </c>
    </row>
    <row r="1195" spans="6:8" x14ac:dyDescent="0.25">
      <c r="F1195" s="197">
        <f>IF(ISBLANK(A1195),VLOOKUP($C$1,'Exchange rates'!E:F,2,),(VLOOKUP(A1195,'Exchange rates'!A:B,2,TRUE)))</f>
        <v>3.1909999999999998</v>
      </c>
      <c r="G1195" s="136">
        <f t="shared" si="62"/>
        <v>0</v>
      </c>
      <c r="H1195" s="138">
        <f t="shared" si="63"/>
        <v>0</v>
      </c>
    </row>
    <row r="1196" spans="6:8" x14ac:dyDescent="0.25">
      <c r="F1196" s="197">
        <f>IF(ISBLANK(A1196),VLOOKUP($C$1,'Exchange rates'!E:F,2,),(VLOOKUP(A1196,'Exchange rates'!A:B,2,TRUE)))</f>
        <v>3.1909999999999998</v>
      </c>
      <c r="G1196" s="136">
        <f t="shared" si="62"/>
        <v>0</v>
      </c>
      <c r="H1196" s="138">
        <f t="shared" si="63"/>
        <v>0</v>
      </c>
    </row>
    <row r="1197" spans="6:8" x14ac:dyDescent="0.25">
      <c r="F1197" s="197">
        <f>IF(ISBLANK(A1197),VLOOKUP($C$1,'Exchange rates'!E:F,2,),(VLOOKUP(A1197,'Exchange rates'!A:B,2,TRUE)))</f>
        <v>3.1909999999999998</v>
      </c>
      <c r="G1197" s="136">
        <f t="shared" si="62"/>
        <v>0</v>
      </c>
      <c r="H1197" s="138">
        <f t="shared" si="63"/>
        <v>0</v>
      </c>
    </row>
    <row r="1198" spans="6:8" x14ac:dyDescent="0.25">
      <c r="F1198" s="197">
        <f>IF(ISBLANK(A1198),VLOOKUP($C$1,'Exchange rates'!E:F,2,),(VLOOKUP(A1198,'Exchange rates'!A:B,2,TRUE)))</f>
        <v>3.1909999999999998</v>
      </c>
      <c r="G1198" s="136">
        <f t="shared" si="62"/>
        <v>0</v>
      </c>
      <c r="H1198" s="138">
        <f t="shared" si="63"/>
        <v>0</v>
      </c>
    </row>
    <row r="1199" spans="6:8" x14ac:dyDescent="0.25">
      <c r="F1199" s="197">
        <f>IF(ISBLANK(A1199),VLOOKUP($C$1,'Exchange rates'!E:F,2,),(VLOOKUP(A1199,'Exchange rates'!A:B,2,TRUE)))</f>
        <v>3.1909999999999998</v>
      </c>
      <c r="G1199" s="136">
        <f t="shared" si="62"/>
        <v>0</v>
      </c>
      <c r="H1199" s="138">
        <f t="shared" si="63"/>
        <v>0</v>
      </c>
    </row>
    <row r="1200" spans="6:8" x14ac:dyDescent="0.25">
      <c r="F1200" s="197">
        <f>IF(ISBLANK(A1200),VLOOKUP($C$1,'Exchange rates'!E:F,2,),(VLOOKUP(A1200,'Exchange rates'!A:B,2,TRUE)))</f>
        <v>3.1909999999999998</v>
      </c>
      <c r="G1200" s="136">
        <f t="shared" si="62"/>
        <v>0</v>
      </c>
      <c r="H1200" s="138">
        <f t="shared" si="63"/>
        <v>0</v>
      </c>
    </row>
    <row r="1201" spans="6:8" x14ac:dyDescent="0.25">
      <c r="F1201" s="197">
        <f>IF(ISBLANK(A1201),VLOOKUP($C$1,'Exchange rates'!E:F,2,),(VLOOKUP(A1201,'Exchange rates'!A:B,2,TRUE)))</f>
        <v>3.1909999999999998</v>
      </c>
      <c r="G1201" s="136">
        <f t="shared" si="62"/>
        <v>0</v>
      </c>
      <c r="H1201" s="138">
        <f t="shared" si="63"/>
        <v>0</v>
      </c>
    </row>
    <row r="1202" spans="6:8" x14ac:dyDescent="0.25">
      <c r="F1202" s="197">
        <f>IF(ISBLANK(A1202),VLOOKUP($C$1,'Exchange rates'!E:F,2,),(VLOOKUP(A1202,'Exchange rates'!A:B,2,TRUE)))</f>
        <v>3.1909999999999998</v>
      </c>
      <c r="G1202" s="136">
        <f t="shared" si="62"/>
        <v>0</v>
      </c>
      <c r="H1202" s="138">
        <f t="shared" si="63"/>
        <v>0</v>
      </c>
    </row>
    <row r="1203" spans="6:8" x14ac:dyDescent="0.25">
      <c r="F1203" s="197">
        <f>IF(ISBLANK(A1203),VLOOKUP($C$1,'Exchange rates'!E:F,2,),(VLOOKUP(A1203,'Exchange rates'!A:B,2,TRUE)))</f>
        <v>3.1909999999999998</v>
      </c>
      <c r="G1203" s="136">
        <f t="shared" si="62"/>
        <v>0</v>
      </c>
      <c r="H1203" s="138">
        <f t="shared" si="63"/>
        <v>0</v>
      </c>
    </row>
    <row r="1204" spans="6:8" x14ac:dyDescent="0.25">
      <c r="F1204" s="197">
        <f>IF(ISBLANK(A1204),VLOOKUP($C$1,'Exchange rates'!E:F,2,),(VLOOKUP(A1204,'Exchange rates'!A:B,2,TRUE)))</f>
        <v>3.1909999999999998</v>
      </c>
      <c r="G1204" s="136">
        <f t="shared" si="62"/>
        <v>0</v>
      </c>
      <c r="H1204" s="138">
        <f t="shared" si="63"/>
        <v>0</v>
      </c>
    </row>
    <row r="1205" spans="6:8" x14ac:dyDescent="0.25">
      <c r="F1205" s="197">
        <f>IF(ISBLANK(A1205),VLOOKUP($C$1,'Exchange rates'!E:F,2,),(VLOOKUP(A1205,'Exchange rates'!A:B,2,TRUE)))</f>
        <v>3.1909999999999998</v>
      </c>
      <c r="G1205" s="136">
        <f t="shared" si="62"/>
        <v>0</v>
      </c>
      <c r="H1205" s="138">
        <f t="shared" si="63"/>
        <v>0</v>
      </c>
    </row>
    <row r="1206" spans="6:8" x14ac:dyDescent="0.25">
      <c r="F1206" s="197">
        <f>IF(ISBLANK(A1206),VLOOKUP($C$1,'Exchange rates'!E:F,2,),(VLOOKUP(A1206,'Exchange rates'!A:B,2,TRUE)))</f>
        <v>3.1909999999999998</v>
      </c>
      <c r="G1206" s="136">
        <f t="shared" si="62"/>
        <v>0</v>
      </c>
      <c r="H1206" s="138">
        <f t="shared" si="63"/>
        <v>0</v>
      </c>
    </row>
    <row r="1207" spans="6:8" x14ac:dyDescent="0.25">
      <c r="F1207" s="197">
        <f>IF(ISBLANK(A1207),VLOOKUP($C$1,'Exchange rates'!E:F,2,),(VLOOKUP(A1207,'Exchange rates'!A:B,2,TRUE)))</f>
        <v>3.1909999999999998</v>
      </c>
      <c r="G1207" s="136">
        <f t="shared" si="62"/>
        <v>0</v>
      </c>
      <c r="H1207" s="138">
        <f t="shared" si="63"/>
        <v>0</v>
      </c>
    </row>
    <row r="1208" spans="6:8" x14ac:dyDescent="0.25">
      <c r="F1208" s="197">
        <f>IF(ISBLANK(A1208),VLOOKUP($C$1,'Exchange rates'!E:F,2,),(VLOOKUP(A1208,'Exchange rates'!A:B,2,TRUE)))</f>
        <v>3.1909999999999998</v>
      </c>
      <c r="G1208" s="136">
        <f t="shared" si="62"/>
        <v>0</v>
      </c>
      <c r="H1208" s="138">
        <f t="shared" si="63"/>
        <v>0</v>
      </c>
    </row>
    <row r="1209" spans="6:8" x14ac:dyDescent="0.25">
      <c r="F1209" s="197">
        <f>IF(ISBLANK(A1209),VLOOKUP($C$1,'Exchange rates'!E:F,2,),(VLOOKUP(A1209,'Exchange rates'!A:B,2,TRUE)))</f>
        <v>3.1909999999999998</v>
      </c>
      <c r="G1209" s="136">
        <f t="shared" si="62"/>
        <v>0</v>
      </c>
      <c r="H1209" s="138">
        <f t="shared" si="63"/>
        <v>0</v>
      </c>
    </row>
    <row r="1210" spans="6:8" x14ac:dyDescent="0.25">
      <c r="F1210" s="197">
        <f>IF(ISBLANK(A1210),VLOOKUP($C$1,'Exchange rates'!E:F,2,),(VLOOKUP(A1210,'Exchange rates'!A:B,2,TRUE)))</f>
        <v>3.1909999999999998</v>
      </c>
      <c r="G1210" s="136">
        <f t="shared" si="62"/>
        <v>0</v>
      </c>
      <c r="H1210" s="138">
        <f t="shared" si="63"/>
        <v>0</v>
      </c>
    </row>
    <row r="1211" spans="6:8" x14ac:dyDescent="0.25">
      <c r="F1211" s="197">
        <f>IF(ISBLANK(A1211),VLOOKUP($C$1,'Exchange rates'!E:F,2,),(VLOOKUP(A1211,'Exchange rates'!A:B,2,TRUE)))</f>
        <v>3.1909999999999998</v>
      </c>
      <c r="G1211" s="136">
        <f t="shared" si="62"/>
        <v>0</v>
      </c>
      <c r="H1211" s="138">
        <f t="shared" si="63"/>
        <v>0</v>
      </c>
    </row>
    <row r="1212" spans="6:8" x14ac:dyDescent="0.25">
      <c r="F1212" s="197">
        <f>IF(ISBLANK(A1212),VLOOKUP($C$1,'Exchange rates'!E:F,2,),(VLOOKUP(A1212,'Exchange rates'!A:B,2,TRUE)))</f>
        <v>3.1909999999999998</v>
      </c>
      <c r="G1212" s="136">
        <f t="shared" si="62"/>
        <v>0</v>
      </c>
      <c r="H1212" s="138">
        <f t="shared" si="63"/>
        <v>0</v>
      </c>
    </row>
    <row r="1213" spans="6:8" x14ac:dyDescent="0.25">
      <c r="F1213" s="197">
        <f>IF(ISBLANK(A1213),VLOOKUP($C$1,'Exchange rates'!E:F,2,),(VLOOKUP(A1213,'Exchange rates'!A:B,2,TRUE)))</f>
        <v>3.1909999999999998</v>
      </c>
      <c r="G1213" s="136">
        <f t="shared" si="62"/>
        <v>0</v>
      </c>
      <c r="H1213" s="138">
        <f t="shared" si="63"/>
        <v>0</v>
      </c>
    </row>
    <row r="1214" spans="6:8" x14ac:dyDescent="0.25">
      <c r="F1214" s="197">
        <f>IF(ISBLANK(A1214),VLOOKUP($C$1,'Exchange rates'!E:F,2,),(VLOOKUP(A1214,'Exchange rates'!A:B,2,TRUE)))</f>
        <v>3.1909999999999998</v>
      </c>
      <c r="G1214" s="136">
        <f t="shared" si="62"/>
        <v>0</v>
      </c>
      <c r="H1214" s="138">
        <f t="shared" si="63"/>
        <v>0</v>
      </c>
    </row>
    <row r="1215" spans="6:8" x14ac:dyDescent="0.25">
      <c r="F1215" s="197">
        <f>IF(ISBLANK(A1215),VLOOKUP($C$1,'Exchange rates'!E:F,2,),(VLOOKUP(A1215,'Exchange rates'!A:B,2,TRUE)))</f>
        <v>3.1909999999999998</v>
      </c>
      <c r="G1215" s="136">
        <f t="shared" si="62"/>
        <v>0</v>
      </c>
      <c r="H1215" s="138">
        <f t="shared" si="63"/>
        <v>0</v>
      </c>
    </row>
    <row r="1216" spans="6:8" x14ac:dyDescent="0.25">
      <c r="F1216" s="197">
        <f>IF(ISBLANK(A1216),VLOOKUP($C$1,'Exchange rates'!E:F,2,),(VLOOKUP(A1216,'Exchange rates'!A:B,2,TRUE)))</f>
        <v>3.1909999999999998</v>
      </c>
      <c r="G1216" s="136">
        <f t="shared" si="62"/>
        <v>0</v>
      </c>
      <c r="H1216" s="138">
        <f t="shared" si="63"/>
        <v>0</v>
      </c>
    </row>
    <row r="1217" spans="6:8" x14ac:dyDescent="0.25">
      <c r="F1217" s="197">
        <f>IF(ISBLANK(A1217),VLOOKUP($C$1,'Exchange rates'!E:F,2,),(VLOOKUP(A1217,'Exchange rates'!A:B,2,TRUE)))</f>
        <v>3.1909999999999998</v>
      </c>
      <c r="G1217" s="136">
        <f t="shared" si="62"/>
        <v>0</v>
      </c>
      <c r="H1217" s="138">
        <f t="shared" si="63"/>
        <v>0</v>
      </c>
    </row>
    <row r="1218" spans="6:8" x14ac:dyDescent="0.25">
      <c r="F1218" s="197">
        <f>IF(ISBLANK(A1218),VLOOKUP($C$1,'Exchange rates'!E:F,2,),(VLOOKUP(A1218,'Exchange rates'!A:B,2,TRUE)))</f>
        <v>3.1909999999999998</v>
      </c>
      <c r="G1218" s="136">
        <f t="shared" si="62"/>
        <v>0</v>
      </c>
      <c r="H1218" s="138">
        <f t="shared" si="63"/>
        <v>0</v>
      </c>
    </row>
    <row r="1219" spans="6:8" x14ac:dyDescent="0.25">
      <c r="F1219" s="197">
        <f>IF(ISBLANK(A1219),VLOOKUP($C$1,'Exchange rates'!E:F,2,),(VLOOKUP(A1219,'Exchange rates'!A:B,2,TRUE)))</f>
        <v>3.1909999999999998</v>
      </c>
      <c r="G1219" s="136">
        <f t="shared" si="62"/>
        <v>0</v>
      </c>
      <c r="H1219" s="138">
        <f t="shared" si="63"/>
        <v>0</v>
      </c>
    </row>
    <row r="1220" spans="6:8" x14ac:dyDescent="0.25">
      <c r="F1220" s="197">
        <f>IF(ISBLANK(A1220),VLOOKUP($C$1,'Exchange rates'!E:F,2,),(VLOOKUP(A1220,'Exchange rates'!A:B,2,TRUE)))</f>
        <v>3.1909999999999998</v>
      </c>
      <c r="G1220" s="136">
        <f t="shared" si="62"/>
        <v>0</v>
      </c>
      <c r="H1220" s="138">
        <f t="shared" si="63"/>
        <v>0</v>
      </c>
    </row>
    <row r="1221" spans="6:8" x14ac:dyDescent="0.25">
      <c r="F1221" s="197">
        <f>IF(ISBLANK(A1221),VLOOKUP($C$1,'Exchange rates'!E:F,2,),(VLOOKUP(A1221,'Exchange rates'!A:B,2,TRUE)))</f>
        <v>3.1909999999999998</v>
      </c>
      <c r="G1221" s="136">
        <f t="shared" si="62"/>
        <v>0</v>
      </c>
      <c r="H1221" s="138">
        <f t="shared" si="63"/>
        <v>0</v>
      </c>
    </row>
    <row r="1222" spans="6:8" x14ac:dyDescent="0.25">
      <c r="F1222" s="197">
        <f>IF(ISBLANK(A1222),VLOOKUP($C$1,'Exchange rates'!E:F,2,),(VLOOKUP(A1222,'Exchange rates'!A:B,2,TRUE)))</f>
        <v>3.1909999999999998</v>
      </c>
      <c r="G1222" s="136">
        <f t="shared" si="62"/>
        <v>0</v>
      </c>
      <c r="H1222" s="138">
        <f t="shared" si="63"/>
        <v>0</v>
      </c>
    </row>
    <row r="1223" spans="6:8" x14ac:dyDescent="0.25">
      <c r="F1223" s="197">
        <f>IF(ISBLANK(A1223),VLOOKUP($C$1,'Exchange rates'!E:F,2,),(VLOOKUP(A1223,'Exchange rates'!A:B,2,TRUE)))</f>
        <v>3.1909999999999998</v>
      </c>
      <c r="G1223" s="136">
        <f t="shared" ref="G1223:G1286" si="64">IF(D1223="NIS",C1223/F1223,C1223)</f>
        <v>0</v>
      </c>
      <c r="H1223" s="138">
        <f t="shared" ref="H1223:H1286" si="65">IF(D1223="USD",C1223*F1223,C1223)</f>
        <v>0</v>
      </c>
    </row>
    <row r="1224" spans="6:8" x14ac:dyDescent="0.25">
      <c r="F1224" s="197">
        <f>IF(ISBLANK(A1224),VLOOKUP($C$1,'Exchange rates'!E:F,2,),(VLOOKUP(A1224,'Exchange rates'!A:B,2,TRUE)))</f>
        <v>3.1909999999999998</v>
      </c>
      <c r="G1224" s="136">
        <f t="shared" si="64"/>
        <v>0</v>
      </c>
      <c r="H1224" s="138">
        <f t="shared" si="65"/>
        <v>0</v>
      </c>
    </row>
    <row r="1225" spans="6:8" x14ac:dyDescent="0.25">
      <c r="F1225" s="197">
        <f>IF(ISBLANK(A1225),VLOOKUP($C$1,'Exchange rates'!E:F,2,),(VLOOKUP(A1225,'Exchange rates'!A:B,2,TRUE)))</f>
        <v>3.1909999999999998</v>
      </c>
      <c r="G1225" s="136">
        <f t="shared" si="64"/>
        <v>0</v>
      </c>
      <c r="H1225" s="138">
        <f t="shared" si="65"/>
        <v>0</v>
      </c>
    </row>
    <row r="1226" spans="6:8" x14ac:dyDescent="0.25">
      <c r="F1226" s="197">
        <f>IF(ISBLANK(A1226),VLOOKUP($C$1,'Exchange rates'!E:F,2,),(VLOOKUP(A1226,'Exchange rates'!A:B,2,TRUE)))</f>
        <v>3.1909999999999998</v>
      </c>
      <c r="G1226" s="136">
        <f t="shared" si="64"/>
        <v>0</v>
      </c>
      <c r="H1226" s="138">
        <f t="shared" si="65"/>
        <v>0</v>
      </c>
    </row>
    <row r="1227" spans="6:8" x14ac:dyDescent="0.25">
      <c r="F1227" s="197">
        <f>IF(ISBLANK(A1227),VLOOKUP($C$1,'Exchange rates'!E:F,2,),(VLOOKUP(A1227,'Exchange rates'!A:B,2,TRUE)))</f>
        <v>3.1909999999999998</v>
      </c>
      <c r="G1227" s="136">
        <f t="shared" si="64"/>
        <v>0</v>
      </c>
      <c r="H1227" s="138">
        <f t="shared" si="65"/>
        <v>0</v>
      </c>
    </row>
    <row r="1228" spans="6:8" x14ac:dyDescent="0.25">
      <c r="F1228" s="197">
        <f>IF(ISBLANK(A1228),VLOOKUP($C$1,'Exchange rates'!E:F,2,),(VLOOKUP(A1228,'Exchange rates'!A:B,2,TRUE)))</f>
        <v>3.1909999999999998</v>
      </c>
      <c r="G1228" s="136">
        <f t="shared" si="64"/>
        <v>0</v>
      </c>
      <c r="H1228" s="138">
        <f t="shared" si="65"/>
        <v>0</v>
      </c>
    </row>
    <row r="1229" spans="6:8" x14ac:dyDescent="0.25">
      <c r="F1229" s="197">
        <f>IF(ISBLANK(A1229),VLOOKUP($C$1,'Exchange rates'!E:F,2,),(VLOOKUP(A1229,'Exchange rates'!A:B,2,TRUE)))</f>
        <v>3.1909999999999998</v>
      </c>
      <c r="G1229" s="136">
        <f t="shared" si="64"/>
        <v>0</v>
      </c>
      <c r="H1229" s="138">
        <f t="shared" si="65"/>
        <v>0</v>
      </c>
    </row>
    <row r="1230" spans="6:8" x14ac:dyDescent="0.25">
      <c r="F1230" s="197">
        <f>IF(ISBLANK(A1230),VLOOKUP($C$1,'Exchange rates'!E:F,2,),(VLOOKUP(A1230,'Exchange rates'!A:B,2,TRUE)))</f>
        <v>3.1909999999999998</v>
      </c>
      <c r="G1230" s="136">
        <f t="shared" si="64"/>
        <v>0</v>
      </c>
      <c r="H1230" s="138">
        <f t="shared" si="65"/>
        <v>0</v>
      </c>
    </row>
    <row r="1231" spans="6:8" x14ac:dyDescent="0.25">
      <c r="F1231" s="197">
        <f>IF(ISBLANK(A1231),VLOOKUP($C$1,'Exchange rates'!E:F,2,),(VLOOKUP(A1231,'Exchange rates'!A:B,2,TRUE)))</f>
        <v>3.1909999999999998</v>
      </c>
      <c r="G1231" s="136">
        <f t="shared" si="64"/>
        <v>0</v>
      </c>
      <c r="H1231" s="138">
        <f t="shared" si="65"/>
        <v>0</v>
      </c>
    </row>
    <row r="1232" spans="6:8" x14ac:dyDescent="0.25">
      <c r="F1232" s="197">
        <f>IF(ISBLANK(A1232),VLOOKUP($C$1,'Exchange rates'!E:F,2,),(VLOOKUP(A1232,'Exchange rates'!A:B,2,TRUE)))</f>
        <v>3.1909999999999998</v>
      </c>
      <c r="G1232" s="136">
        <f t="shared" si="64"/>
        <v>0</v>
      </c>
      <c r="H1232" s="138">
        <f t="shared" si="65"/>
        <v>0</v>
      </c>
    </row>
    <row r="1233" spans="6:8" x14ac:dyDescent="0.25">
      <c r="F1233" s="197">
        <f>IF(ISBLANK(A1233),VLOOKUP($C$1,'Exchange rates'!E:F,2,),(VLOOKUP(A1233,'Exchange rates'!A:B,2,TRUE)))</f>
        <v>3.1909999999999998</v>
      </c>
      <c r="G1233" s="136">
        <f t="shared" si="64"/>
        <v>0</v>
      </c>
      <c r="H1233" s="138">
        <f t="shared" si="65"/>
        <v>0</v>
      </c>
    </row>
    <row r="1234" spans="6:8" x14ac:dyDescent="0.25">
      <c r="F1234" s="197">
        <f>IF(ISBLANK(A1234),VLOOKUP($C$1,'Exchange rates'!E:F,2,),(VLOOKUP(A1234,'Exchange rates'!A:B,2,TRUE)))</f>
        <v>3.1909999999999998</v>
      </c>
      <c r="G1234" s="136">
        <f t="shared" si="64"/>
        <v>0</v>
      </c>
      <c r="H1234" s="138">
        <f t="shared" si="65"/>
        <v>0</v>
      </c>
    </row>
    <row r="1235" spans="6:8" x14ac:dyDescent="0.25">
      <c r="F1235" s="197">
        <f>IF(ISBLANK(A1235),VLOOKUP($C$1,'Exchange rates'!E:F,2,),(VLOOKUP(A1235,'Exchange rates'!A:B,2,TRUE)))</f>
        <v>3.1909999999999998</v>
      </c>
      <c r="G1235" s="136">
        <f t="shared" si="64"/>
        <v>0</v>
      </c>
      <c r="H1235" s="138">
        <f t="shared" si="65"/>
        <v>0</v>
      </c>
    </row>
    <row r="1236" spans="6:8" x14ac:dyDescent="0.25">
      <c r="F1236" s="197">
        <f>IF(ISBLANK(A1236),VLOOKUP($C$1,'Exchange rates'!E:F,2,),(VLOOKUP(A1236,'Exchange rates'!A:B,2,TRUE)))</f>
        <v>3.1909999999999998</v>
      </c>
      <c r="G1236" s="136">
        <f t="shared" si="64"/>
        <v>0</v>
      </c>
      <c r="H1236" s="138">
        <f t="shared" si="65"/>
        <v>0</v>
      </c>
    </row>
    <row r="1237" spans="6:8" x14ac:dyDescent="0.25">
      <c r="F1237" s="197">
        <f>IF(ISBLANK(A1237),VLOOKUP($C$1,'Exchange rates'!E:F,2,),(VLOOKUP(A1237,'Exchange rates'!A:B,2,TRUE)))</f>
        <v>3.1909999999999998</v>
      </c>
      <c r="G1237" s="136">
        <f t="shared" si="64"/>
        <v>0</v>
      </c>
      <c r="H1237" s="138">
        <f t="shared" si="65"/>
        <v>0</v>
      </c>
    </row>
    <row r="1238" spans="6:8" x14ac:dyDescent="0.25">
      <c r="F1238" s="197">
        <f>IF(ISBLANK(A1238),VLOOKUP($C$1,'Exchange rates'!E:F,2,),(VLOOKUP(A1238,'Exchange rates'!A:B,2,TRUE)))</f>
        <v>3.1909999999999998</v>
      </c>
      <c r="G1238" s="136">
        <f t="shared" si="64"/>
        <v>0</v>
      </c>
      <c r="H1238" s="138">
        <f t="shared" si="65"/>
        <v>0</v>
      </c>
    </row>
    <row r="1239" spans="6:8" x14ac:dyDescent="0.25">
      <c r="F1239" s="197">
        <f>IF(ISBLANK(A1239),VLOOKUP($C$1,'Exchange rates'!E:F,2,),(VLOOKUP(A1239,'Exchange rates'!A:B,2,TRUE)))</f>
        <v>3.1909999999999998</v>
      </c>
      <c r="G1239" s="136">
        <f t="shared" si="64"/>
        <v>0</v>
      </c>
      <c r="H1239" s="138">
        <f t="shared" si="65"/>
        <v>0</v>
      </c>
    </row>
    <row r="1240" spans="6:8" x14ac:dyDescent="0.25">
      <c r="F1240" s="197">
        <f>IF(ISBLANK(A1240),VLOOKUP($C$1,'Exchange rates'!E:F,2,),(VLOOKUP(A1240,'Exchange rates'!A:B,2,TRUE)))</f>
        <v>3.1909999999999998</v>
      </c>
      <c r="G1240" s="136">
        <f t="shared" si="64"/>
        <v>0</v>
      </c>
      <c r="H1240" s="138">
        <f t="shared" si="65"/>
        <v>0</v>
      </c>
    </row>
    <row r="1241" spans="6:8" x14ac:dyDescent="0.25">
      <c r="F1241" s="197">
        <f>IF(ISBLANK(A1241),VLOOKUP($C$1,'Exchange rates'!E:F,2,),(VLOOKUP(A1241,'Exchange rates'!A:B,2,TRUE)))</f>
        <v>3.1909999999999998</v>
      </c>
      <c r="G1241" s="136">
        <f t="shared" si="64"/>
        <v>0</v>
      </c>
      <c r="H1241" s="138">
        <f t="shared" si="65"/>
        <v>0</v>
      </c>
    </row>
    <row r="1242" spans="6:8" x14ac:dyDescent="0.25">
      <c r="F1242" s="197">
        <f>IF(ISBLANK(A1242),VLOOKUP($C$1,'Exchange rates'!E:F,2,),(VLOOKUP(A1242,'Exchange rates'!A:B,2,TRUE)))</f>
        <v>3.1909999999999998</v>
      </c>
      <c r="G1242" s="136">
        <f t="shared" si="64"/>
        <v>0</v>
      </c>
      <c r="H1242" s="138">
        <f t="shared" si="65"/>
        <v>0</v>
      </c>
    </row>
    <row r="1243" spans="6:8" x14ac:dyDescent="0.25">
      <c r="F1243" s="197">
        <f>IF(ISBLANK(A1243),VLOOKUP($C$1,'Exchange rates'!E:F,2,),(VLOOKUP(A1243,'Exchange rates'!A:B,2,TRUE)))</f>
        <v>3.1909999999999998</v>
      </c>
      <c r="G1243" s="136">
        <f t="shared" si="64"/>
        <v>0</v>
      </c>
      <c r="H1243" s="138">
        <f t="shared" si="65"/>
        <v>0</v>
      </c>
    </row>
    <row r="1244" spans="6:8" x14ac:dyDescent="0.25">
      <c r="F1244" s="197">
        <f>IF(ISBLANK(A1244),VLOOKUP($C$1,'Exchange rates'!E:F,2,),(VLOOKUP(A1244,'Exchange rates'!A:B,2,TRUE)))</f>
        <v>3.1909999999999998</v>
      </c>
      <c r="G1244" s="136">
        <f t="shared" si="64"/>
        <v>0</v>
      </c>
      <c r="H1244" s="138">
        <f t="shared" si="65"/>
        <v>0</v>
      </c>
    </row>
    <row r="1245" spans="6:8" x14ac:dyDescent="0.25">
      <c r="F1245" s="197">
        <f>IF(ISBLANK(A1245),VLOOKUP($C$1,'Exchange rates'!E:F,2,),(VLOOKUP(A1245,'Exchange rates'!A:B,2,TRUE)))</f>
        <v>3.1909999999999998</v>
      </c>
      <c r="G1245" s="136">
        <f t="shared" si="64"/>
        <v>0</v>
      </c>
      <c r="H1245" s="138">
        <f t="shared" si="65"/>
        <v>0</v>
      </c>
    </row>
    <row r="1246" spans="6:8" x14ac:dyDescent="0.25">
      <c r="F1246" s="197">
        <f>IF(ISBLANK(A1246),VLOOKUP($C$1,'Exchange rates'!E:F,2,),(VLOOKUP(A1246,'Exchange rates'!A:B,2,TRUE)))</f>
        <v>3.1909999999999998</v>
      </c>
      <c r="G1246" s="136">
        <f t="shared" si="64"/>
        <v>0</v>
      </c>
      <c r="H1246" s="138">
        <f t="shared" si="65"/>
        <v>0</v>
      </c>
    </row>
    <row r="1247" spans="6:8" x14ac:dyDescent="0.25">
      <c r="F1247" s="197">
        <f>IF(ISBLANK(A1247),VLOOKUP($C$1,'Exchange rates'!E:F,2,),(VLOOKUP(A1247,'Exchange rates'!A:B,2,TRUE)))</f>
        <v>3.1909999999999998</v>
      </c>
      <c r="G1247" s="136">
        <f t="shared" si="64"/>
        <v>0</v>
      </c>
      <c r="H1247" s="138">
        <f t="shared" si="65"/>
        <v>0</v>
      </c>
    </row>
    <row r="1248" spans="6:8" x14ac:dyDescent="0.25">
      <c r="F1248" s="197">
        <f>IF(ISBLANK(A1248),VLOOKUP($C$1,'Exchange rates'!E:F,2,),(VLOOKUP(A1248,'Exchange rates'!A:B,2,TRUE)))</f>
        <v>3.1909999999999998</v>
      </c>
      <c r="G1248" s="136">
        <f t="shared" si="64"/>
        <v>0</v>
      </c>
      <c r="H1248" s="138">
        <f t="shared" si="65"/>
        <v>0</v>
      </c>
    </row>
    <row r="1249" spans="6:8" x14ac:dyDescent="0.25">
      <c r="F1249" s="197">
        <f>IF(ISBLANK(A1249),VLOOKUP($C$1,'Exchange rates'!E:F,2,),(VLOOKUP(A1249,'Exchange rates'!A:B,2,TRUE)))</f>
        <v>3.1909999999999998</v>
      </c>
      <c r="G1249" s="136">
        <f t="shared" si="64"/>
        <v>0</v>
      </c>
      <c r="H1249" s="138">
        <f t="shared" si="65"/>
        <v>0</v>
      </c>
    </row>
    <row r="1250" spans="6:8" x14ac:dyDescent="0.25">
      <c r="F1250" s="197">
        <f>IF(ISBLANK(A1250),VLOOKUP($C$1,'Exchange rates'!E:F,2,),(VLOOKUP(A1250,'Exchange rates'!A:B,2,TRUE)))</f>
        <v>3.1909999999999998</v>
      </c>
      <c r="G1250" s="136">
        <f t="shared" si="64"/>
        <v>0</v>
      </c>
      <c r="H1250" s="138">
        <f t="shared" si="65"/>
        <v>0</v>
      </c>
    </row>
    <row r="1251" spans="6:8" x14ac:dyDescent="0.25">
      <c r="F1251" s="197">
        <f>IF(ISBLANK(A1251),VLOOKUP($C$1,'Exchange rates'!E:F,2,),(VLOOKUP(A1251,'Exchange rates'!A:B,2,TRUE)))</f>
        <v>3.1909999999999998</v>
      </c>
      <c r="G1251" s="136">
        <f t="shared" si="64"/>
        <v>0</v>
      </c>
      <c r="H1251" s="138">
        <f t="shared" si="65"/>
        <v>0</v>
      </c>
    </row>
    <row r="1252" spans="6:8" x14ac:dyDescent="0.25">
      <c r="F1252" s="197">
        <f>IF(ISBLANK(A1252),VLOOKUP($C$1,'Exchange rates'!E:F,2,),(VLOOKUP(A1252,'Exchange rates'!A:B,2,TRUE)))</f>
        <v>3.1909999999999998</v>
      </c>
      <c r="G1252" s="136">
        <f t="shared" si="64"/>
        <v>0</v>
      </c>
      <c r="H1252" s="138">
        <f t="shared" si="65"/>
        <v>0</v>
      </c>
    </row>
    <row r="1253" spans="6:8" x14ac:dyDescent="0.25">
      <c r="F1253" s="197">
        <f>IF(ISBLANK(A1253),VLOOKUP($C$1,'Exchange rates'!E:F,2,),(VLOOKUP(A1253,'Exchange rates'!A:B,2,TRUE)))</f>
        <v>3.1909999999999998</v>
      </c>
      <c r="G1253" s="136">
        <f t="shared" si="64"/>
        <v>0</v>
      </c>
      <c r="H1253" s="138">
        <f t="shared" si="65"/>
        <v>0</v>
      </c>
    </row>
    <row r="1254" spans="6:8" x14ac:dyDescent="0.25">
      <c r="F1254" s="197">
        <f>IF(ISBLANK(A1254),VLOOKUP($C$1,'Exchange rates'!E:F,2,),(VLOOKUP(A1254,'Exchange rates'!A:B,2,TRUE)))</f>
        <v>3.1909999999999998</v>
      </c>
      <c r="G1254" s="136">
        <f t="shared" si="64"/>
        <v>0</v>
      </c>
      <c r="H1254" s="138">
        <f t="shared" si="65"/>
        <v>0</v>
      </c>
    </row>
    <row r="1255" spans="6:8" x14ac:dyDescent="0.25">
      <c r="F1255" s="197">
        <f>IF(ISBLANK(A1255),VLOOKUP($C$1,'Exchange rates'!E:F,2,),(VLOOKUP(A1255,'Exchange rates'!A:B,2,TRUE)))</f>
        <v>3.1909999999999998</v>
      </c>
      <c r="G1255" s="136">
        <f t="shared" si="64"/>
        <v>0</v>
      </c>
      <c r="H1255" s="138">
        <f t="shared" si="65"/>
        <v>0</v>
      </c>
    </row>
    <row r="1256" spans="6:8" x14ac:dyDescent="0.25">
      <c r="F1256" s="197">
        <f>IF(ISBLANK(A1256),VLOOKUP($C$1,'Exchange rates'!E:F,2,),(VLOOKUP(A1256,'Exchange rates'!A:B,2,TRUE)))</f>
        <v>3.1909999999999998</v>
      </c>
      <c r="G1256" s="136">
        <f t="shared" si="64"/>
        <v>0</v>
      </c>
      <c r="H1256" s="138">
        <f t="shared" si="65"/>
        <v>0</v>
      </c>
    </row>
    <row r="1257" spans="6:8" x14ac:dyDescent="0.25">
      <c r="F1257" s="197">
        <f>IF(ISBLANK(A1257),VLOOKUP($C$1,'Exchange rates'!E:F,2,),(VLOOKUP(A1257,'Exchange rates'!A:B,2,TRUE)))</f>
        <v>3.1909999999999998</v>
      </c>
      <c r="G1257" s="136">
        <f t="shared" si="64"/>
        <v>0</v>
      </c>
      <c r="H1257" s="138">
        <f t="shared" si="65"/>
        <v>0</v>
      </c>
    </row>
    <row r="1258" spans="6:8" x14ac:dyDescent="0.25">
      <c r="F1258" s="197">
        <f>IF(ISBLANK(A1258),VLOOKUP($C$1,'Exchange rates'!E:F,2,),(VLOOKUP(A1258,'Exchange rates'!A:B,2,TRUE)))</f>
        <v>3.1909999999999998</v>
      </c>
      <c r="G1258" s="136">
        <f t="shared" si="64"/>
        <v>0</v>
      </c>
      <c r="H1258" s="138">
        <f t="shared" si="65"/>
        <v>0</v>
      </c>
    </row>
    <row r="1259" spans="6:8" x14ac:dyDescent="0.25">
      <c r="F1259" s="197">
        <f>IF(ISBLANK(A1259),VLOOKUP($C$1,'Exchange rates'!E:F,2,),(VLOOKUP(A1259,'Exchange rates'!A:B,2,TRUE)))</f>
        <v>3.1909999999999998</v>
      </c>
      <c r="G1259" s="136">
        <f t="shared" si="64"/>
        <v>0</v>
      </c>
      <c r="H1259" s="138">
        <f t="shared" si="65"/>
        <v>0</v>
      </c>
    </row>
    <row r="1260" spans="6:8" x14ac:dyDescent="0.25">
      <c r="F1260" s="197">
        <f>IF(ISBLANK(A1260),VLOOKUP($C$1,'Exchange rates'!E:F,2,),(VLOOKUP(A1260,'Exchange rates'!A:B,2,TRUE)))</f>
        <v>3.1909999999999998</v>
      </c>
      <c r="G1260" s="136">
        <f t="shared" si="64"/>
        <v>0</v>
      </c>
      <c r="H1260" s="138">
        <f t="shared" si="65"/>
        <v>0</v>
      </c>
    </row>
    <row r="1261" spans="6:8" x14ac:dyDescent="0.25">
      <c r="F1261" s="197">
        <f>IF(ISBLANK(A1261),VLOOKUP($C$1,'Exchange rates'!E:F,2,),(VLOOKUP(A1261,'Exchange rates'!A:B,2,TRUE)))</f>
        <v>3.1909999999999998</v>
      </c>
      <c r="G1261" s="136">
        <f t="shared" si="64"/>
        <v>0</v>
      </c>
      <c r="H1261" s="138">
        <f t="shared" si="65"/>
        <v>0</v>
      </c>
    </row>
    <row r="1262" spans="6:8" x14ac:dyDescent="0.25">
      <c r="F1262" s="197">
        <f>IF(ISBLANK(A1262),VLOOKUP($C$1,'Exchange rates'!E:F,2,),(VLOOKUP(A1262,'Exchange rates'!A:B,2,TRUE)))</f>
        <v>3.1909999999999998</v>
      </c>
      <c r="G1262" s="136">
        <f t="shared" si="64"/>
        <v>0</v>
      </c>
      <c r="H1262" s="138">
        <f t="shared" si="65"/>
        <v>0</v>
      </c>
    </row>
    <row r="1263" spans="6:8" x14ac:dyDescent="0.25">
      <c r="F1263" s="197">
        <f>IF(ISBLANK(A1263),VLOOKUP($C$1,'Exchange rates'!E:F,2,),(VLOOKUP(A1263,'Exchange rates'!A:B,2,TRUE)))</f>
        <v>3.1909999999999998</v>
      </c>
      <c r="G1263" s="136">
        <f t="shared" si="64"/>
        <v>0</v>
      </c>
      <c r="H1263" s="138">
        <f t="shared" si="65"/>
        <v>0</v>
      </c>
    </row>
    <row r="1264" spans="6:8" x14ac:dyDescent="0.25">
      <c r="F1264" s="197">
        <f>IF(ISBLANK(A1264),VLOOKUP($C$1,'Exchange rates'!E:F,2,),(VLOOKUP(A1264,'Exchange rates'!A:B,2,TRUE)))</f>
        <v>3.1909999999999998</v>
      </c>
      <c r="G1264" s="136">
        <f t="shared" si="64"/>
        <v>0</v>
      </c>
      <c r="H1264" s="138">
        <f t="shared" si="65"/>
        <v>0</v>
      </c>
    </row>
    <row r="1265" spans="6:8" x14ac:dyDescent="0.25">
      <c r="F1265" s="197">
        <f>IF(ISBLANK(A1265),VLOOKUP($C$1,'Exchange rates'!E:F,2,),(VLOOKUP(A1265,'Exchange rates'!A:B,2,TRUE)))</f>
        <v>3.1909999999999998</v>
      </c>
      <c r="G1265" s="136">
        <f t="shared" si="64"/>
        <v>0</v>
      </c>
      <c r="H1265" s="138">
        <f t="shared" si="65"/>
        <v>0</v>
      </c>
    </row>
    <row r="1266" spans="6:8" x14ac:dyDescent="0.25">
      <c r="F1266" s="197">
        <f>IF(ISBLANK(A1266),VLOOKUP($C$1,'Exchange rates'!E:F,2,),(VLOOKUP(A1266,'Exchange rates'!A:B,2,TRUE)))</f>
        <v>3.1909999999999998</v>
      </c>
      <c r="G1266" s="136">
        <f t="shared" si="64"/>
        <v>0</v>
      </c>
      <c r="H1266" s="138">
        <f t="shared" si="65"/>
        <v>0</v>
      </c>
    </row>
    <row r="1267" spans="6:8" x14ac:dyDescent="0.25">
      <c r="F1267" s="197">
        <f>IF(ISBLANK(A1267),VLOOKUP($C$1,'Exchange rates'!E:F,2,),(VLOOKUP(A1267,'Exchange rates'!A:B,2,TRUE)))</f>
        <v>3.1909999999999998</v>
      </c>
      <c r="G1267" s="136">
        <f t="shared" si="64"/>
        <v>0</v>
      </c>
      <c r="H1267" s="138">
        <f t="shared" si="65"/>
        <v>0</v>
      </c>
    </row>
    <row r="1268" spans="6:8" x14ac:dyDescent="0.25">
      <c r="F1268" s="197">
        <f>IF(ISBLANK(A1268),VLOOKUP($C$1,'Exchange rates'!E:F,2,),(VLOOKUP(A1268,'Exchange rates'!A:B,2,TRUE)))</f>
        <v>3.1909999999999998</v>
      </c>
      <c r="G1268" s="136">
        <f t="shared" si="64"/>
        <v>0</v>
      </c>
      <c r="H1268" s="138">
        <f t="shared" si="65"/>
        <v>0</v>
      </c>
    </row>
    <row r="1269" spans="6:8" x14ac:dyDescent="0.25">
      <c r="F1269" s="197">
        <f>IF(ISBLANK(A1269),VLOOKUP($C$1,'Exchange rates'!E:F,2,),(VLOOKUP(A1269,'Exchange rates'!A:B,2,TRUE)))</f>
        <v>3.1909999999999998</v>
      </c>
      <c r="G1269" s="136">
        <f t="shared" si="64"/>
        <v>0</v>
      </c>
      <c r="H1269" s="138">
        <f t="shared" si="65"/>
        <v>0</v>
      </c>
    </row>
    <row r="1270" spans="6:8" x14ac:dyDescent="0.25">
      <c r="F1270" s="197">
        <f>IF(ISBLANK(A1270),VLOOKUP($C$1,'Exchange rates'!E:F,2,),(VLOOKUP(A1270,'Exchange rates'!A:B,2,TRUE)))</f>
        <v>3.1909999999999998</v>
      </c>
      <c r="G1270" s="136">
        <f t="shared" si="64"/>
        <v>0</v>
      </c>
      <c r="H1270" s="138">
        <f t="shared" si="65"/>
        <v>0</v>
      </c>
    </row>
    <row r="1271" spans="6:8" x14ac:dyDescent="0.25">
      <c r="F1271" s="197">
        <f>IF(ISBLANK(A1271),VLOOKUP($C$1,'Exchange rates'!E:F,2,),(VLOOKUP(A1271,'Exchange rates'!A:B,2,TRUE)))</f>
        <v>3.1909999999999998</v>
      </c>
      <c r="G1271" s="136">
        <f t="shared" si="64"/>
        <v>0</v>
      </c>
      <c r="H1271" s="138">
        <f t="shared" si="65"/>
        <v>0</v>
      </c>
    </row>
    <row r="1272" spans="6:8" x14ac:dyDescent="0.25">
      <c r="F1272" s="197">
        <f>IF(ISBLANK(A1272),VLOOKUP($C$1,'Exchange rates'!E:F,2,),(VLOOKUP(A1272,'Exchange rates'!A:B,2,TRUE)))</f>
        <v>3.1909999999999998</v>
      </c>
      <c r="G1272" s="136">
        <f t="shared" si="64"/>
        <v>0</v>
      </c>
      <c r="H1272" s="138">
        <f t="shared" si="65"/>
        <v>0</v>
      </c>
    </row>
    <row r="1273" spans="6:8" x14ac:dyDescent="0.25">
      <c r="F1273" s="197">
        <f>IF(ISBLANK(A1273),VLOOKUP($C$1,'Exchange rates'!E:F,2,),(VLOOKUP(A1273,'Exchange rates'!A:B,2,TRUE)))</f>
        <v>3.1909999999999998</v>
      </c>
      <c r="G1273" s="136">
        <f t="shared" si="64"/>
        <v>0</v>
      </c>
      <c r="H1273" s="138">
        <f t="shared" si="65"/>
        <v>0</v>
      </c>
    </row>
    <row r="1274" spans="6:8" x14ac:dyDescent="0.25">
      <c r="F1274" s="197">
        <f>IF(ISBLANK(A1274),VLOOKUP($C$1,'Exchange rates'!E:F,2,),(VLOOKUP(A1274,'Exchange rates'!A:B,2,TRUE)))</f>
        <v>3.1909999999999998</v>
      </c>
      <c r="G1274" s="136">
        <f t="shared" si="64"/>
        <v>0</v>
      </c>
      <c r="H1274" s="138">
        <f t="shared" si="65"/>
        <v>0</v>
      </c>
    </row>
    <row r="1275" spans="6:8" x14ac:dyDescent="0.25">
      <c r="F1275" s="197">
        <f>IF(ISBLANK(A1275),VLOOKUP($C$1,'Exchange rates'!E:F,2,),(VLOOKUP(A1275,'Exchange rates'!A:B,2,TRUE)))</f>
        <v>3.1909999999999998</v>
      </c>
      <c r="G1275" s="136">
        <f t="shared" si="64"/>
        <v>0</v>
      </c>
      <c r="H1275" s="138">
        <f t="shared" si="65"/>
        <v>0</v>
      </c>
    </row>
    <row r="1276" spans="6:8" x14ac:dyDescent="0.25">
      <c r="F1276" s="197">
        <f>IF(ISBLANK(A1276),VLOOKUP($C$1,'Exchange rates'!E:F,2,),(VLOOKUP(A1276,'Exchange rates'!A:B,2,TRUE)))</f>
        <v>3.1909999999999998</v>
      </c>
      <c r="G1276" s="136">
        <f t="shared" si="64"/>
        <v>0</v>
      </c>
      <c r="H1276" s="138">
        <f t="shared" si="65"/>
        <v>0</v>
      </c>
    </row>
    <row r="1277" spans="6:8" x14ac:dyDescent="0.25">
      <c r="F1277" s="197">
        <f>IF(ISBLANK(A1277),VLOOKUP($C$1,'Exchange rates'!E:F,2,),(VLOOKUP(A1277,'Exchange rates'!A:B,2,TRUE)))</f>
        <v>3.1909999999999998</v>
      </c>
      <c r="G1277" s="136">
        <f t="shared" si="64"/>
        <v>0</v>
      </c>
      <c r="H1277" s="138">
        <f t="shared" si="65"/>
        <v>0</v>
      </c>
    </row>
    <row r="1278" spans="6:8" x14ac:dyDescent="0.25">
      <c r="F1278" s="197">
        <f>IF(ISBLANK(A1278),VLOOKUP($C$1,'Exchange rates'!E:F,2,),(VLOOKUP(A1278,'Exchange rates'!A:B,2,TRUE)))</f>
        <v>3.1909999999999998</v>
      </c>
      <c r="G1278" s="136">
        <f t="shared" si="64"/>
        <v>0</v>
      </c>
      <c r="H1278" s="138">
        <f t="shared" si="65"/>
        <v>0</v>
      </c>
    </row>
    <row r="1279" spans="6:8" x14ac:dyDescent="0.25">
      <c r="F1279" s="197">
        <f>IF(ISBLANK(A1279),VLOOKUP($C$1,'Exchange rates'!E:F,2,),(VLOOKUP(A1279,'Exchange rates'!A:B,2,TRUE)))</f>
        <v>3.1909999999999998</v>
      </c>
      <c r="G1279" s="136">
        <f t="shared" si="64"/>
        <v>0</v>
      </c>
      <c r="H1279" s="138">
        <f t="shared" si="65"/>
        <v>0</v>
      </c>
    </row>
    <row r="1280" spans="6:8" x14ac:dyDescent="0.25">
      <c r="F1280" s="197">
        <f>IF(ISBLANK(A1280),VLOOKUP($C$1,'Exchange rates'!E:F,2,),(VLOOKUP(A1280,'Exchange rates'!A:B,2,TRUE)))</f>
        <v>3.1909999999999998</v>
      </c>
      <c r="G1280" s="136">
        <f t="shared" si="64"/>
        <v>0</v>
      </c>
      <c r="H1280" s="138">
        <f t="shared" si="65"/>
        <v>0</v>
      </c>
    </row>
    <row r="1281" spans="6:8" x14ac:dyDescent="0.25">
      <c r="F1281" s="197">
        <f>IF(ISBLANK(A1281),VLOOKUP($C$1,'Exchange rates'!E:F,2,),(VLOOKUP(A1281,'Exchange rates'!A:B,2,TRUE)))</f>
        <v>3.1909999999999998</v>
      </c>
      <c r="G1281" s="136">
        <f t="shared" si="64"/>
        <v>0</v>
      </c>
      <c r="H1281" s="138">
        <f t="shared" si="65"/>
        <v>0</v>
      </c>
    </row>
    <row r="1282" spans="6:8" x14ac:dyDescent="0.25">
      <c r="F1282" s="197">
        <f>IF(ISBLANK(A1282),VLOOKUP($C$1,'Exchange rates'!E:F,2,),(VLOOKUP(A1282,'Exchange rates'!A:B,2,TRUE)))</f>
        <v>3.1909999999999998</v>
      </c>
      <c r="G1282" s="136">
        <f t="shared" si="64"/>
        <v>0</v>
      </c>
      <c r="H1282" s="138">
        <f t="shared" si="65"/>
        <v>0</v>
      </c>
    </row>
    <row r="1283" spans="6:8" x14ac:dyDescent="0.25">
      <c r="F1283" s="197">
        <f>IF(ISBLANK(A1283),VLOOKUP($C$1,'Exchange rates'!E:F,2,),(VLOOKUP(A1283,'Exchange rates'!A:B,2,TRUE)))</f>
        <v>3.1909999999999998</v>
      </c>
      <c r="G1283" s="136">
        <f t="shared" si="64"/>
        <v>0</v>
      </c>
      <c r="H1283" s="138">
        <f t="shared" si="65"/>
        <v>0</v>
      </c>
    </row>
    <row r="1284" spans="6:8" x14ac:dyDescent="0.25">
      <c r="F1284" s="197">
        <f>IF(ISBLANK(A1284),VLOOKUP($C$1,'Exchange rates'!E:F,2,),(VLOOKUP(A1284,'Exchange rates'!A:B,2,TRUE)))</f>
        <v>3.1909999999999998</v>
      </c>
      <c r="G1284" s="136">
        <f t="shared" si="64"/>
        <v>0</v>
      </c>
      <c r="H1284" s="138">
        <f t="shared" si="65"/>
        <v>0</v>
      </c>
    </row>
    <row r="1285" spans="6:8" x14ac:dyDescent="0.25">
      <c r="F1285" s="197">
        <f>IF(ISBLANK(A1285),VLOOKUP($C$1,'Exchange rates'!E:F,2,),(VLOOKUP(A1285,'Exchange rates'!A:B,2,TRUE)))</f>
        <v>3.1909999999999998</v>
      </c>
      <c r="G1285" s="136">
        <f t="shared" si="64"/>
        <v>0</v>
      </c>
      <c r="H1285" s="138">
        <f t="shared" si="65"/>
        <v>0</v>
      </c>
    </row>
    <row r="1286" spans="6:8" x14ac:dyDescent="0.25">
      <c r="F1286" s="197">
        <f>IF(ISBLANK(A1286),VLOOKUP($C$1,'Exchange rates'!E:F,2,),(VLOOKUP(A1286,'Exchange rates'!A:B,2,TRUE)))</f>
        <v>3.1909999999999998</v>
      </c>
      <c r="G1286" s="136">
        <f t="shared" si="64"/>
        <v>0</v>
      </c>
      <c r="H1286" s="138">
        <f t="shared" si="65"/>
        <v>0</v>
      </c>
    </row>
    <row r="1287" spans="6:8" x14ac:dyDescent="0.25">
      <c r="F1287" s="197">
        <f>IF(ISBLANK(A1287),VLOOKUP($C$1,'Exchange rates'!E:F,2,),(VLOOKUP(A1287,'Exchange rates'!A:B,2,TRUE)))</f>
        <v>3.1909999999999998</v>
      </c>
      <c r="G1287" s="136">
        <f t="shared" ref="G1287:G1324" si="66">IF(D1287="NIS",C1287/F1287,C1287)</f>
        <v>0</v>
      </c>
      <c r="H1287" s="138">
        <f t="shared" ref="H1287:H1324" si="67">IF(D1287="USD",C1287*F1287,C1287)</f>
        <v>0</v>
      </c>
    </row>
    <row r="1288" spans="6:8" x14ac:dyDescent="0.25">
      <c r="F1288" s="197">
        <f>IF(ISBLANK(A1288),VLOOKUP($C$1,'Exchange rates'!E:F,2,),(VLOOKUP(A1288,'Exchange rates'!A:B,2,TRUE)))</f>
        <v>3.1909999999999998</v>
      </c>
      <c r="G1288" s="136">
        <f t="shared" si="66"/>
        <v>0</v>
      </c>
      <c r="H1288" s="138">
        <f t="shared" si="67"/>
        <v>0</v>
      </c>
    </row>
    <row r="1289" spans="6:8" x14ac:dyDescent="0.25">
      <c r="F1289" s="197">
        <f>IF(ISBLANK(A1289),VLOOKUP($C$1,'Exchange rates'!E:F,2,),(VLOOKUP(A1289,'Exchange rates'!A:B,2,TRUE)))</f>
        <v>3.1909999999999998</v>
      </c>
      <c r="G1289" s="136">
        <f t="shared" si="66"/>
        <v>0</v>
      </c>
      <c r="H1289" s="138">
        <f t="shared" si="67"/>
        <v>0</v>
      </c>
    </row>
    <row r="1290" spans="6:8" x14ac:dyDescent="0.25">
      <c r="F1290" s="197">
        <f>IF(ISBLANK(A1290),VLOOKUP($C$1,'Exchange rates'!E:F,2,),(VLOOKUP(A1290,'Exchange rates'!A:B,2,TRUE)))</f>
        <v>3.1909999999999998</v>
      </c>
      <c r="G1290" s="136">
        <f t="shared" si="66"/>
        <v>0</v>
      </c>
      <c r="H1290" s="138">
        <f t="shared" si="67"/>
        <v>0</v>
      </c>
    </row>
    <row r="1291" spans="6:8" x14ac:dyDescent="0.25">
      <c r="F1291" s="197">
        <f>IF(ISBLANK(A1291),VLOOKUP($C$1,'Exchange rates'!E:F,2,),(VLOOKUP(A1291,'Exchange rates'!A:B,2,TRUE)))</f>
        <v>3.1909999999999998</v>
      </c>
      <c r="G1291" s="136">
        <f t="shared" si="66"/>
        <v>0</v>
      </c>
      <c r="H1291" s="138">
        <f t="shared" si="67"/>
        <v>0</v>
      </c>
    </row>
    <row r="1292" spans="6:8" x14ac:dyDescent="0.25">
      <c r="F1292" s="197">
        <f>IF(ISBLANK(A1292),VLOOKUP($C$1,'Exchange rates'!E:F,2,),(VLOOKUP(A1292,'Exchange rates'!A:B,2,TRUE)))</f>
        <v>3.1909999999999998</v>
      </c>
      <c r="G1292" s="136">
        <f t="shared" si="66"/>
        <v>0</v>
      </c>
      <c r="H1292" s="138">
        <f t="shared" si="67"/>
        <v>0</v>
      </c>
    </row>
    <row r="1293" spans="6:8" x14ac:dyDescent="0.25">
      <c r="F1293" s="197">
        <f>IF(ISBLANK(A1293),VLOOKUP($C$1,'Exchange rates'!E:F,2,),(VLOOKUP(A1293,'Exchange rates'!A:B,2,TRUE)))</f>
        <v>3.1909999999999998</v>
      </c>
      <c r="G1293" s="136">
        <f t="shared" si="66"/>
        <v>0</v>
      </c>
      <c r="H1293" s="138">
        <f t="shared" si="67"/>
        <v>0</v>
      </c>
    </row>
    <row r="1294" spans="6:8" x14ac:dyDescent="0.25">
      <c r="F1294" s="197">
        <f>IF(ISBLANK(A1294),VLOOKUP($C$1,'Exchange rates'!E:F,2,),(VLOOKUP(A1294,'Exchange rates'!A:B,2,TRUE)))</f>
        <v>3.1909999999999998</v>
      </c>
      <c r="G1294" s="136">
        <f t="shared" si="66"/>
        <v>0</v>
      </c>
      <c r="H1294" s="138">
        <f t="shared" si="67"/>
        <v>0</v>
      </c>
    </row>
    <row r="1295" spans="6:8" x14ac:dyDescent="0.25">
      <c r="F1295" s="197">
        <f>IF(ISBLANK(A1295),VLOOKUP($C$1,'Exchange rates'!E:F,2,),(VLOOKUP(A1295,'Exchange rates'!A:B,2,TRUE)))</f>
        <v>3.1909999999999998</v>
      </c>
      <c r="G1295" s="136">
        <f t="shared" si="66"/>
        <v>0</v>
      </c>
      <c r="H1295" s="138">
        <f t="shared" si="67"/>
        <v>0</v>
      </c>
    </row>
    <row r="1296" spans="6:8" x14ac:dyDescent="0.25">
      <c r="F1296" s="197">
        <f>IF(ISBLANK(A1296),VLOOKUP($C$1,'Exchange rates'!E:F,2,),(VLOOKUP(A1296,'Exchange rates'!A:B,2,TRUE)))</f>
        <v>3.1909999999999998</v>
      </c>
      <c r="G1296" s="136">
        <f t="shared" si="66"/>
        <v>0</v>
      </c>
      <c r="H1296" s="138">
        <f t="shared" si="67"/>
        <v>0</v>
      </c>
    </row>
    <row r="1297" spans="6:8" x14ac:dyDescent="0.25">
      <c r="F1297" s="197">
        <f>IF(ISBLANK(A1297),VLOOKUP($C$1,'Exchange rates'!E:F,2,),(VLOOKUP(A1297,'Exchange rates'!A:B,2,TRUE)))</f>
        <v>3.1909999999999998</v>
      </c>
      <c r="G1297" s="136">
        <f t="shared" si="66"/>
        <v>0</v>
      </c>
      <c r="H1297" s="138">
        <f t="shared" si="67"/>
        <v>0</v>
      </c>
    </row>
    <row r="1298" spans="6:8" x14ac:dyDescent="0.25">
      <c r="F1298" s="197">
        <f>IF(ISBLANK(A1298),VLOOKUP($C$1,'Exchange rates'!E:F,2,),(VLOOKUP(A1298,'Exchange rates'!A:B,2,TRUE)))</f>
        <v>3.1909999999999998</v>
      </c>
      <c r="G1298" s="136">
        <f t="shared" si="66"/>
        <v>0</v>
      </c>
      <c r="H1298" s="138">
        <f t="shared" si="67"/>
        <v>0</v>
      </c>
    </row>
    <row r="1299" spans="6:8" x14ac:dyDescent="0.25">
      <c r="F1299" s="197">
        <f>IF(ISBLANK(A1299),VLOOKUP($C$1,'Exchange rates'!E:F,2,),(VLOOKUP(A1299,'Exchange rates'!A:B,2,TRUE)))</f>
        <v>3.1909999999999998</v>
      </c>
      <c r="G1299" s="136">
        <f t="shared" si="66"/>
        <v>0</v>
      </c>
      <c r="H1299" s="138">
        <f t="shared" si="67"/>
        <v>0</v>
      </c>
    </row>
    <row r="1300" spans="6:8" x14ac:dyDescent="0.25">
      <c r="F1300" s="197">
        <f>IF(ISBLANK(A1300),VLOOKUP($C$1,'Exchange rates'!E:F,2,),(VLOOKUP(A1300,'Exchange rates'!A:B,2,TRUE)))</f>
        <v>3.1909999999999998</v>
      </c>
      <c r="G1300" s="136">
        <f t="shared" si="66"/>
        <v>0</v>
      </c>
      <c r="H1300" s="138">
        <f t="shared" si="67"/>
        <v>0</v>
      </c>
    </row>
    <row r="1301" spans="6:8" x14ac:dyDescent="0.25">
      <c r="F1301" s="197">
        <f>IF(ISBLANK(A1301),VLOOKUP($C$1,'Exchange rates'!E:F,2,),(VLOOKUP(A1301,'Exchange rates'!A:B,2,TRUE)))</f>
        <v>3.1909999999999998</v>
      </c>
      <c r="G1301" s="136">
        <f t="shared" si="66"/>
        <v>0</v>
      </c>
      <c r="H1301" s="138">
        <f t="shared" si="67"/>
        <v>0</v>
      </c>
    </row>
    <row r="1302" spans="6:8" x14ac:dyDescent="0.25">
      <c r="F1302" s="197">
        <f>IF(ISBLANK(A1302),VLOOKUP($C$1,'Exchange rates'!E:F,2,),(VLOOKUP(A1302,'Exchange rates'!A:B,2,TRUE)))</f>
        <v>3.1909999999999998</v>
      </c>
      <c r="G1302" s="136">
        <f t="shared" si="66"/>
        <v>0</v>
      </c>
      <c r="H1302" s="138">
        <f t="shared" si="67"/>
        <v>0</v>
      </c>
    </row>
    <row r="1303" spans="6:8" x14ac:dyDescent="0.25">
      <c r="F1303" s="197">
        <f>IF(ISBLANK(A1303),VLOOKUP($C$1,'Exchange rates'!E:F,2,),(VLOOKUP(A1303,'Exchange rates'!A:B,2,TRUE)))</f>
        <v>3.1909999999999998</v>
      </c>
      <c r="G1303" s="136">
        <f t="shared" si="66"/>
        <v>0</v>
      </c>
      <c r="H1303" s="138">
        <f t="shared" si="67"/>
        <v>0</v>
      </c>
    </row>
    <row r="1304" spans="6:8" x14ac:dyDescent="0.25">
      <c r="F1304" s="197">
        <f>IF(ISBLANK(A1304),VLOOKUP($C$1,'Exchange rates'!E:F,2,),(VLOOKUP(A1304,'Exchange rates'!A:B,2,TRUE)))</f>
        <v>3.1909999999999998</v>
      </c>
      <c r="G1304" s="136">
        <f t="shared" si="66"/>
        <v>0</v>
      </c>
      <c r="H1304" s="138">
        <f t="shared" si="67"/>
        <v>0</v>
      </c>
    </row>
    <row r="1305" spans="6:8" x14ac:dyDescent="0.25">
      <c r="F1305" s="197">
        <f>IF(ISBLANK(A1305),VLOOKUP($C$1,'Exchange rates'!E:F,2,),(VLOOKUP(A1305,'Exchange rates'!A:B,2,TRUE)))</f>
        <v>3.1909999999999998</v>
      </c>
      <c r="G1305" s="136">
        <f t="shared" si="66"/>
        <v>0</v>
      </c>
      <c r="H1305" s="138">
        <f t="shared" si="67"/>
        <v>0</v>
      </c>
    </row>
    <row r="1306" spans="6:8" x14ac:dyDescent="0.25">
      <c r="F1306" s="197">
        <f>IF(ISBLANK(A1306),VLOOKUP($C$1,'Exchange rates'!E:F,2,),(VLOOKUP(A1306,'Exchange rates'!A:B,2,TRUE)))</f>
        <v>3.1909999999999998</v>
      </c>
      <c r="G1306" s="136">
        <f t="shared" si="66"/>
        <v>0</v>
      </c>
      <c r="H1306" s="138">
        <f t="shared" si="67"/>
        <v>0</v>
      </c>
    </row>
    <row r="1307" spans="6:8" x14ac:dyDescent="0.25">
      <c r="F1307" s="197">
        <f>IF(ISBLANK(A1307),VLOOKUP($C$1,'Exchange rates'!E:F,2,),(VLOOKUP(A1307,'Exchange rates'!A:B,2,TRUE)))</f>
        <v>3.1909999999999998</v>
      </c>
      <c r="G1307" s="136">
        <f t="shared" si="66"/>
        <v>0</v>
      </c>
      <c r="H1307" s="138">
        <f t="shared" si="67"/>
        <v>0</v>
      </c>
    </row>
    <row r="1308" spans="6:8" x14ac:dyDescent="0.25">
      <c r="F1308" s="197">
        <f>IF(ISBLANK(A1308),VLOOKUP($C$1,'Exchange rates'!E:F,2,),(VLOOKUP(A1308,'Exchange rates'!A:B,2,TRUE)))</f>
        <v>3.1909999999999998</v>
      </c>
      <c r="G1308" s="136">
        <f t="shared" si="66"/>
        <v>0</v>
      </c>
      <c r="H1308" s="138">
        <f t="shared" si="67"/>
        <v>0</v>
      </c>
    </row>
    <row r="1309" spans="6:8" x14ac:dyDescent="0.25">
      <c r="F1309" s="197">
        <f>IF(ISBLANK(A1309),VLOOKUP($C$1,'Exchange rates'!E:F,2,),(VLOOKUP(A1309,'Exchange rates'!A:B,2,TRUE)))</f>
        <v>3.1909999999999998</v>
      </c>
      <c r="G1309" s="136">
        <f t="shared" si="66"/>
        <v>0</v>
      </c>
      <c r="H1309" s="138">
        <f t="shared" si="67"/>
        <v>0</v>
      </c>
    </row>
    <row r="1310" spans="6:8" x14ac:dyDescent="0.25">
      <c r="F1310" s="197">
        <f>IF(ISBLANK(A1310),VLOOKUP($C$1,'Exchange rates'!E:F,2,),(VLOOKUP(A1310,'Exchange rates'!A:B,2,TRUE)))</f>
        <v>3.1909999999999998</v>
      </c>
      <c r="G1310" s="136">
        <f t="shared" si="66"/>
        <v>0</v>
      </c>
      <c r="H1310" s="138">
        <f t="shared" si="67"/>
        <v>0</v>
      </c>
    </row>
    <row r="1311" spans="6:8" x14ac:dyDescent="0.25">
      <c r="F1311" s="197">
        <f>IF(ISBLANK(A1311),VLOOKUP($C$1,'Exchange rates'!E:F,2,),(VLOOKUP(A1311,'Exchange rates'!A:B,2,TRUE)))</f>
        <v>3.1909999999999998</v>
      </c>
      <c r="G1311" s="136">
        <f t="shared" si="66"/>
        <v>0</v>
      </c>
      <c r="H1311" s="138">
        <f t="shared" si="67"/>
        <v>0</v>
      </c>
    </row>
    <row r="1312" spans="6:8" x14ac:dyDescent="0.25">
      <c r="F1312" s="197">
        <f>IF(ISBLANK(A1312),VLOOKUP($C$1,'Exchange rates'!E:F,2,),(VLOOKUP(A1312,'Exchange rates'!A:B,2,TRUE)))</f>
        <v>3.1909999999999998</v>
      </c>
      <c r="G1312" s="136">
        <f t="shared" si="66"/>
        <v>0</v>
      </c>
      <c r="H1312" s="138">
        <f t="shared" si="67"/>
        <v>0</v>
      </c>
    </row>
    <row r="1313" spans="6:8" x14ac:dyDescent="0.25">
      <c r="F1313" s="197">
        <f>IF(ISBLANK(A1313),VLOOKUP($C$1,'Exchange rates'!E:F,2,),(VLOOKUP(A1313,'Exchange rates'!A:B,2,TRUE)))</f>
        <v>3.1909999999999998</v>
      </c>
      <c r="G1313" s="136">
        <f t="shared" si="66"/>
        <v>0</v>
      </c>
      <c r="H1313" s="138">
        <f t="shared" si="67"/>
        <v>0</v>
      </c>
    </row>
    <row r="1314" spans="6:8" x14ac:dyDescent="0.25">
      <c r="F1314" s="197">
        <f>IF(ISBLANK(A1314),VLOOKUP($C$1,'Exchange rates'!E:F,2,),(VLOOKUP(A1314,'Exchange rates'!A:B,2,TRUE)))</f>
        <v>3.1909999999999998</v>
      </c>
      <c r="G1314" s="136">
        <f t="shared" si="66"/>
        <v>0</v>
      </c>
      <c r="H1314" s="138">
        <f t="shared" si="67"/>
        <v>0</v>
      </c>
    </row>
    <row r="1315" spans="6:8" x14ac:dyDescent="0.25">
      <c r="F1315" s="197">
        <f>IF(ISBLANK(A1315),VLOOKUP($C$1,'Exchange rates'!E:F,2,),(VLOOKUP(A1315,'Exchange rates'!A:B,2,TRUE)))</f>
        <v>3.1909999999999998</v>
      </c>
      <c r="G1315" s="136">
        <f t="shared" si="66"/>
        <v>0</v>
      </c>
      <c r="H1315" s="138">
        <f t="shared" si="67"/>
        <v>0</v>
      </c>
    </row>
    <row r="1316" spans="6:8" x14ac:dyDescent="0.25">
      <c r="F1316" s="197">
        <f>IF(ISBLANK(A1316),VLOOKUP($C$1,'Exchange rates'!E:F,2,),(VLOOKUP(A1316,'Exchange rates'!A:B,2,TRUE)))</f>
        <v>3.1909999999999998</v>
      </c>
      <c r="G1316" s="136">
        <f t="shared" si="66"/>
        <v>0</v>
      </c>
      <c r="H1316" s="138">
        <f t="shared" si="67"/>
        <v>0</v>
      </c>
    </row>
    <row r="1317" spans="6:8" x14ac:dyDescent="0.25">
      <c r="F1317" s="197">
        <f>IF(ISBLANK(A1317),VLOOKUP($C$1,'Exchange rates'!E:F,2,),(VLOOKUP(A1317,'Exchange rates'!A:B,2,TRUE)))</f>
        <v>3.1909999999999998</v>
      </c>
      <c r="G1317" s="136">
        <f t="shared" si="66"/>
        <v>0</v>
      </c>
      <c r="H1317" s="138">
        <f t="shared" si="67"/>
        <v>0</v>
      </c>
    </row>
    <row r="1318" spans="6:8" x14ac:dyDescent="0.25">
      <c r="F1318" s="197">
        <f>IF(ISBLANK(A1318),VLOOKUP($C$1,'Exchange rates'!E:F,2,),(VLOOKUP(A1318,'Exchange rates'!A:B,2,TRUE)))</f>
        <v>3.1909999999999998</v>
      </c>
      <c r="G1318" s="136">
        <f t="shared" si="66"/>
        <v>0</v>
      </c>
      <c r="H1318" s="138">
        <f t="shared" si="67"/>
        <v>0</v>
      </c>
    </row>
    <row r="1319" spans="6:8" x14ac:dyDescent="0.25">
      <c r="F1319" s="197">
        <f>IF(ISBLANK(A1319),VLOOKUP($C$1,'Exchange rates'!E:F,2,),(VLOOKUP(A1319,'Exchange rates'!A:B,2,TRUE)))</f>
        <v>3.1909999999999998</v>
      </c>
      <c r="G1319" s="136">
        <f t="shared" si="66"/>
        <v>0</v>
      </c>
      <c r="H1319" s="138">
        <f t="shared" si="67"/>
        <v>0</v>
      </c>
    </row>
    <row r="1320" spans="6:8" x14ac:dyDescent="0.25">
      <c r="F1320" s="197">
        <f>IF(ISBLANK(A1320),VLOOKUP($C$1,'Exchange rates'!E:F,2,),(VLOOKUP(A1320,'Exchange rates'!A:B,2,TRUE)))</f>
        <v>3.1909999999999998</v>
      </c>
      <c r="G1320" s="136">
        <f t="shared" si="66"/>
        <v>0</v>
      </c>
      <c r="H1320" s="138">
        <f t="shared" si="67"/>
        <v>0</v>
      </c>
    </row>
    <row r="1321" spans="6:8" x14ac:dyDescent="0.25">
      <c r="F1321" s="197">
        <f>IF(ISBLANK(A1321),VLOOKUP($C$1,'Exchange rates'!E:F,2,),(VLOOKUP(A1321,'Exchange rates'!A:B,2,TRUE)))</f>
        <v>3.1909999999999998</v>
      </c>
      <c r="G1321" s="136">
        <f t="shared" si="66"/>
        <v>0</v>
      </c>
      <c r="H1321" s="138">
        <f t="shared" si="67"/>
        <v>0</v>
      </c>
    </row>
    <row r="1322" spans="6:8" x14ac:dyDescent="0.25">
      <c r="F1322" s="197">
        <f>IF(ISBLANK(A1322),VLOOKUP($C$1,'Exchange rates'!E:F,2,),(VLOOKUP(A1322,'Exchange rates'!A:B,2,TRUE)))</f>
        <v>3.1909999999999998</v>
      </c>
      <c r="G1322" s="136">
        <f t="shared" si="66"/>
        <v>0</v>
      </c>
      <c r="H1322" s="138">
        <f t="shared" si="67"/>
        <v>0</v>
      </c>
    </row>
    <row r="1323" spans="6:8" x14ac:dyDescent="0.25">
      <c r="F1323" s="197">
        <f>IF(ISBLANK(A1323),VLOOKUP($C$1,'Exchange rates'!E:F,2,),(VLOOKUP(A1323,'Exchange rates'!A:B,2,TRUE)))</f>
        <v>3.1909999999999998</v>
      </c>
      <c r="G1323" s="136">
        <f t="shared" si="66"/>
        <v>0</v>
      </c>
      <c r="H1323" s="138">
        <f t="shared" si="67"/>
        <v>0</v>
      </c>
    </row>
    <row r="1324" spans="6:8" x14ac:dyDescent="0.25">
      <c r="F1324" s="197">
        <f>IF(ISBLANK(A1324),VLOOKUP($C$1,'Exchange rates'!E:F,2,),(VLOOKUP(A1324,'Exchange rates'!A:B,2,TRUE)))</f>
        <v>3.1909999999999998</v>
      </c>
      <c r="G1324" s="136">
        <f t="shared" si="66"/>
        <v>0</v>
      </c>
      <c r="H1324" s="138">
        <f t="shared" si="67"/>
        <v>0</v>
      </c>
    </row>
    <row r="1325" spans="6:8" x14ac:dyDescent="0.25">
      <c r="H1325" s="149"/>
    </row>
  </sheetData>
  <sheetProtection algorithmName="SHA-512" hashValue="MhH3HmLC0Rx69w5+DpuAI8/kWRkY9V/gm9Dc9HnKfCA3+EXil0x/BBUMfVfWtptYTAqe8ef6iFsMXxhlmQku4A==" saltValue="dEG9Y1+7X3wUdlTPMKAm+g==" spinCount="100000" sheet="1" objects="1" scenarios="1" formatCells="0" formatColumns="0" formatRows="0" insertColumns="0" insertRows="0" insertHyperlinks="0" deleteRows="0" sort="0" autoFilter="0"/>
  <autoFilter ref="A5:L5" xr:uid="{8C07167C-2880-4A6F-9810-0DBAD7619E4F}"/>
  <conditionalFormatting sqref="D6:D643">
    <cfRule type="expression" dxfId="24" priority="5">
      <formula>AND(C6&gt;0,ISBLANK(D6))</formula>
    </cfRule>
    <cfRule type="expression" dxfId="23" priority="6">
      <formula>F6="Exchange rate needed"</formula>
    </cfRule>
  </conditionalFormatting>
  <conditionalFormatting sqref="E6:E300">
    <cfRule type="expression" dxfId="22" priority="11">
      <formula>AND(C6&gt;0,ISBLANK(E6))</formula>
    </cfRule>
  </conditionalFormatting>
  <conditionalFormatting sqref="E357 E494:E495">
    <cfRule type="expression" dxfId="21" priority="2">
      <formula>AND(C357&gt;0,ISBLANK(E357))</formula>
    </cfRule>
  </conditionalFormatting>
  <conditionalFormatting sqref="E585">
    <cfRule type="expression" dxfId="20" priority="3">
      <formula>AND(C585&gt;0,ISBLANK(E585))</formula>
    </cfRule>
  </conditionalFormatting>
  <conditionalFormatting sqref="E643">
    <cfRule type="expression" dxfId="19" priority="4">
      <formula>AND(C643&gt;0,ISBLANK(E643))</formula>
    </cfRule>
  </conditionalFormatting>
  <conditionalFormatting sqref="I1:I1048576">
    <cfRule type="containsText" dxfId="18" priority="1" operator="containsText" text="Select">
      <formula>NOT(ISERROR(SEARCH("Select",I1)))</formula>
    </cfRule>
  </conditionalFormatting>
  <dataValidations count="4">
    <dataValidation type="decimal" operator="greaterThan" allowBlank="1" showInputMessage="1" showErrorMessage="1" sqref="F1:F4" xr:uid="{7FA057FB-AA82-4E88-979F-0125534C9C28}">
      <formula1>0</formula1>
    </dataValidation>
    <dataValidation type="date" operator="greaterThanOrEqual" allowBlank="1" showInputMessage="1" showErrorMessage="1" sqref="A1:A100" xr:uid="{86A67919-65E4-4660-A647-07810FDCF93F}">
      <formula1>29221</formula1>
    </dataValidation>
    <dataValidation type="decimal" operator="greaterThanOrEqual" allowBlank="1" showInputMessage="1" showErrorMessage="1" sqref="C6:C100" xr:uid="{E90D0656-72C7-4A51-A977-EA6752569B42}">
      <formula1>0</formula1>
    </dataValidation>
    <dataValidation type="list" allowBlank="1" showInputMessage="1" showErrorMessage="1" sqref="D1:D1048576" xr:uid="{974B0453-625E-46A4-9E57-C9665BEB24D3}">
      <formula1>$J$2:$J$4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BA2B35F-7CCB-4A14-8EF3-D2FB44C2B989}">
          <x14:formula1>
            <xm:f>'2 Income&amp;Expense totals in USD'!$B$15:$B$50</xm:f>
          </x14:formula1>
          <xm:sqref>E6:E913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249977111117893"/>
  </sheetPr>
  <dimension ref="A1:P105"/>
  <sheetViews>
    <sheetView workbookViewId="0">
      <selection activeCell="G8" sqref="G8"/>
    </sheetView>
  </sheetViews>
  <sheetFormatPr defaultColWidth="9" defaultRowHeight="15" x14ac:dyDescent="0.25"/>
  <cols>
    <col min="1" max="1" width="4.42578125" bestFit="1" customWidth="1"/>
    <col min="2" max="2" width="42" style="52" customWidth="1"/>
    <col min="3" max="3" width="24.42578125" style="52" customWidth="1"/>
    <col min="4" max="4" width="26" style="129" customWidth="1"/>
    <col min="5" max="5" width="45" style="53" customWidth="1"/>
    <col min="6" max="6" width="29.42578125" style="52" customWidth="1"/>
    <col min="7" max="7" width="10" style="52" customWidth="1"/>
    <col min="8" max="8" width="10.7109375" style="52" customWidth="1"/>
    <col min="9" max="9" width="22.42578125" style="53" customWidth="1"/>
    <col min="10" max="10" width="9" style="53" hidden="1" customWidth="1"/>
    <col min="11" max="15" width="9" style="53"/>
    <col min="16" max="16" width="9.5703125" style="53" bestFit="1" customWidth="1"/>
    <col min="17" max="16384" width="9" style="52"/>
  </cols>
  <sheetData>
    <row r="1" spans="1:15" s="54" customFormat="1" ht="36" customHeight="1" x14ac:dyDescent="0.25">
      <c r="D1" s="121"/>
      <c r="E1" s="1" t="s">
        <v>8</v>
      </c>
    </row>
    <row r="2" spans="1:15" s="54" customFormat="1" ht="36" customHeight="1" x14ac:dyDescent="0.25">
      <c r="D2" s="121"/>
      <c r="E2" s="2" t="s">
        <v>9</v>
      </c>
    </row>
    <row r="3" spans="1:15" s="4" customFormat="1" ht="31.5" customHeight="1" x14ac:dyDescent="0.25">
      <c r="A3" s="99"/>
      <c r="B3" s="68" t="s">
        <v>10</v>
      </c>
      <c r="C3" s="68">
        <f>'1 Income-Expense Input'!C1</f>
        <v>2025</v>
      </c>
      <c r="D3" s="122"/>
      <c r="E3" s="140" t="s">
        <v>466</v>
      </c>
      <c r="F3" s="5"/>
      <c r="G3" s="5"/>
      <c r="H3" s="5"/>
      <c r="I3" s="5"/>
      <c r="J3" s="5" t="s">
        <v>104</v>
      </c>
      <c r="K3" s="5"/>
      <c r="L3" s="5"/>
      <c r="M3" s="5"/>
      <c r="N3" s="5"/>
      <c r="O3" s="5"/>
    </row>
    <row r="4" spans="1:15" s="4" customFormat="1" ht="21.75" thickBot="1" x14ac:dyDescent="0.3">
      <c r="A4" s="99"/>
      <c r="B4" s="69"/>
      <c r="C4" s="80"/>
      <c r="D4" s="122"/>
      <c r="E4" s="79"/>
      <c r="F4" s="5"/>
      <c r="G4" s="5"/>
      <c r="H4" s="5"/>
      <c r="I4" s="5"/>
      <c r="J4" s="5" t="s">
        <v>105</v>
      </c>
      <c r="K4" s="5"/>
      <c r="L4" s="5"/>
      <c r="M4" s="5"/>
      <c r="N4" s="5"/>
      <c r="O4" s="5"/>
    </row>
    <row r="5" spans="1:15" s="4" customFormat="1" ht="20.25" customHeight="1" x14ac:dyDescent="0.25">
      <c r="A5" s="111"/>
      <c r="B5" s="70" t="s">
        <v>11</v>
      </c>
      <c r="C5" s="113"/>
      <c r="D5" s="123"/>
      <c r="E5" s="5"/>
      <c r="F5" s="5"/>
      <c r="G5" s="5"/>
      <c r="H5" s="5"/>
      <c r="I5" s="5"/>
      <c r="J5" s="5" t="s">
        <v>461</v>
      </c>
      <c r="K5" s="5"/>
      <c r="L5" s="5"/>
      <c r="M5" s="5"/>
      <c r="N5" s="5"/>
      <c r="O5" s="5"/>
    </row>
    <row r="6" spans="1:15" s="4" customFormat="1" ht="20.25" customHeight="1" x14ac:dyDescent="0.25">
      <c r="A6" s="111"/>
      <c r="B6" s="71" t="s">
        <v>12</v>
      </c>
      <c r="C6" s="114"/>
      <c r="D6" s="124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s="4" customFormat="1" ht="20.25" customHeight="1" x14ac:dyDescent="0.25">
      <c r="A7" s="111"/>
      <c r="B7" s="72" t="s">
        <v>460</v>
      </c>
      <c r="C7" s="114"/>
      <c r="D7" s="123" t="str">
        <f>IF(ISBLANK(C5)," ",(IF(ISBLANK(C7),"← Please choose the IRS business category that most closely represents the majority of you independent income."," ")))</f>
        <v xml:space="preserve"> 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</row>
    <row r="8" spans="1:15" s="4" customFormat="1" ht="20.25" customHeight="1" x14ac:dyDescent="0.25">
      <c r="A8" s="111"/>
      <c r="B8" s="72" t="s">
        <v>13</v>
      </c>
      <c r="C8" s="119" t="e">
        <f>VLOOKUP(C7,'Biz codes'!B:C,2,FALSE)</f>
        <v>#N/A</v>
      </c>
      <c r="D8" s="124"/>
      <c r="E8" s="5"/>
      <c r="F8" s="5"/>
      <c r="G8" s="5"/>
      <c r="H8" s="5"/>
      <c r="I8" s="5"/>
      <c r="J8" s="5"/>
      <c r="K8" s="5"/>
      <c r="L8" s="5"/>
      <c r="M8" s="5"/>
      <c r="N8" s="5"/>
      <c r="O8" s="5"/>
    </row>
    <row r="9" spans="1:15" s="4" customFormat="1" ht="20.25" customHeight="1" x14ac:dyDescent="0.25">
      <c r="A9" s="111"/>
      <c r="B9" s="72" t="s">
        <v>14</v>
      </c>
      <c r="C9" s="114"/>
      <c r="D9" s="124"/>
      <c r="E9"/>
      <c r="F9" s="5"/>
      <c r="G9" s="5"/>
      <c r="H9" s="5"/>
      <c r="I9" s="5"/>
      <c r="J9" s="120" t="s">
        <v>462</v>
      </c>
      <c r="K9" s="5"/>
      <c r="L9" s="5"/>
      <c r="M9" s="5"/>
      <c r="N9" s="5"/>
      <c r="O9" s="5"/>
    </row>
    <row r="10" spans="1:15" s="4" customFormat="1" ht="20.25" customHeight="1" x14ac:dyDescent="0.25">
      <c r="A10" s="111"/>
      <c r="B10" s="72" t="s">
        <v>15</v>
      </c>
      <c r="C10" s="135"/>
      <c r="D10" s="124"/>
      <c r="E10" s="5"/>
      <c r="F10" s="5"/>
      <c r="G10" s="5"/>
      <c r="H10" s="5"/>
      <c r="I10" s="5"/>
      <c r="J10" s="5" t="s">
        <v>6</v>
      </c>
      <c r="K10" s="5"/>
      <c r="L10" s="5"/>
      <c r="M10" s="5"/>
      <c r="N10" s="5"/>
      <c r="O10" s="5"/>
    </row>
    <row r="11" spans="1:15" s="4" customFormat="1" ht="30" x14ac:dyDescent="0.25">
      <c r="A11" s="111"/>
      <c r="B11" s="72" t="s">
        <v>16</v>
      </c>
      <c r="C11" s="58"/>
      <c r="D11" s="123" t="str">
        <f>IF(ISBLANK(C11),"← This must be answered every year on your US tax return.",(IF(C11=J5,"Please contact Yosefa to discuss whether you need for file Form 1099-NEC or 1099-MISC."," ")))</f>
        <v>← This must be answered every year on your US tax return.</v>
      </c>
      <c r="E11" s="5"/>
      <c r="F11" s="5"/>
      <c r="G11" s="5"/>
      <c r="H11" s="5"/>
      <c r="I11" s="5"/>
      <c r="J11" s="5" t="s">
        <v>7</v>
      </c>
      <c r="K11" s="5"/>
      <c r="L11" s="5"/>
      <c r="M11" s="5"/>
      <c r="N11" s="5"/>
      <c r="O11" s="5"/>
    </row>
    <row r="12" spans="1:15" s="4" customFormat="1" ht="30.75" thickBot="1" x14ac:dyDescent="0.3">
      <c r="A12" s="111"/>
      <c r="B12" s="73" t="s">
        <v>17</v>
      </c>
      <c r="C12" s="59"/>
      <c r="D12" s="123" t="str">
        <f>IF((C11=J3),"← This must be answered every year on your US tax return.",(IF(C12=J5,"Please contact Yosefa to discuss whether you need for file Form 1099-NEC or 1099-MISC."," ")))</f>
        <v xml:space="preserve"> 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</row>
    <row r="13" spans="1:15" s="5" customFormat="1" ht="15.75" thickBot="1" x14ac:dyDescent="0.3">
      <c r="A13" s="112"/>
      <c r="B13" s="74"/>
      <c r="C13" s="9"/>
      <c r="D13" s="124"/>
    </row>
    <row r="14" spans="1:15" s="4" customFormat="1" ht="26.25" x14ac:dyDescent="0.4">
      <c r="A14" s="111"/>
      <c r="B14" s="75" t="s">
        <v>18</v>
      </c>
      <c r="C14" s="11" t="s">
        <v>19</v>
      </c>
      <c r="D14" s="124"/>
      <c r="E14" s="178" t="s">
        <v>20</v>
      </c>
      <c r="F14" s="179"/>
      <c r="G14" s="179"/>
      <c r="H14" s="5"/>
      <c r="I14" s="5"/>
      <c r="J14" s="5"/>
      <c r="K14" s="5"/>
      <c r="L14" s="5"/>
      <c r="M14" s="5"/>
      <c r="N14" s="5"/>
      <c r="O14" s="5"/>
    </row>
    <row r="15" spans="1:15" s="4" customFormat="1" ht="29.25" customHeight="1" thickBot="1" x14ac:dyDescent="0.3">
      <c r="A15" s="111"/>
      <c r="B15" s="73" t="s">
        <v>21</v>
      </c>
      <c r="C15" s="12">
        <f>ROUND(SUMIF('1 Income-Expense Input'!E:E,"Income",'1 Income-Expense Input'!G:G),0)</f>
        <v>0</v>
      </c>
      <c r="D15" s="124"/>
      <c r="E15" s="167" t="s">
        <v>22</v>
      </c>
      <c r="F15" s="163"/>
      <c r="G15" s="164"/>
      <c r="H15" s="5"/>
      <c r="I15" s="5"/>
      <c r="J15" s="5"/>
      <c r="K15" s="5"/>
      <c r="L15" s="5"/>
      <c r="M15" s="5"/>
      <c r="N15" s="5"/>
      <c r="O15" s="5"/>
    </row>
    <row r="16" spans="1:15" s="4" customFormat="1" ht="18" customHeight="1" x14ac:dyDescent="0.25">
      <c r="A16" s="111">
        <v>2</v>
      </c>
      <c r="B16" s="146" t="s">
        <v>471</v>
      </c>
      <c r="C16" s="12">
        <f>-ROUND(SUMIF('1 Income-Expense Input'!E:E,"Returns and allowances",'1 Income-Expense Input'!G:G),0)</f>
        <v>0</v>
      </c>
      <c r="D16" s="124"/>
      <c r="E16" s="168"/>
      <c r="F16" s="165"/>
      <c r="G16" s="166"/>
      <c r="H16" s="5"/>
      <c r="I16" s="5"/>
      <c r="J16" s="5"/>
      <c r="K16" s="5"/>
      <c r="L16" s="5"/>
      <c r="M16" s="5"/>
      <c r="N16" s="5"/>
      <c r="O16" s="5"/>
    </row>
    <row r="17" spans="1:15" s="4" customFormat="1" ht="18" customHeight="1" x14ac:dyDescent="0.25">
      <c r="A17" s="111"/>
      <c r="B17" s="144" t="s">
        <v>472</v>
      </c>
      <c r="C17" s="147">
        <f>C15+C16</f>
        <v>0</v>
      </c>
      <c r="D17" s="124"/>
      <c r="E17" s="167" t="s">
        <v>24</v>
      </c>
      <c r="F17" s="163"/>
      <c r="G17" s="164"/>
      <c r="H17" s="5"/>
      <c r="I17" s="5"/>
      <c r="J17" s="5"/>
      <c r="K17" s="5"/>
      <c r="L17" s="5"/>
      <c r="M17" s="5"/>
      <c r="N17" s="5"/>
      <c r="O17" s="5"/>
    </row>
    <row r="18" spans="1:15" s="4" customFormat="1" ht="18" customHeight="1" x14ac:dyDescent="0.25">
      <c r="A18" s="111"/>
      <c r="B18" s="76" t="s">
        <v>23</v>
      </c>
      <c r="C18" s="13"/>
      <c r="D18" s="124"/>
      <c r="E18" s="171"/>
      <c r="F18" s="169"/>
      <c r="G18" s="170"/>
      <c r="H18" s="5"/>
      <c r="I18" s="5"/>
      <c r="J18" s="5"/>
      <c r="K18" s="5"/>
      <c r="L18" s="5"/>
      <c r="M18" s="5"/>
      <c r="N18" s="5"/>
      <c r="O18" s="5"/>
    </row>
    <row r="19" spans="1:15" s="4" customFormat="1" ht="15" hidden="1" customHeight="1" x14ac:dyDescent="0.25">
      <c r="A19" s="111"/>
      <c r="B19" s="77"/>
      <c r="C19" s="14"/>
      <c r="D19" s="124"/>
      <c r="E19" s="171"/>
      <c r="F19" s="169"/>
      <c r="G19" s="170"/>
      <c r="H19" s="5"/>
      <c r="I19" s="5"/>
      <c r="J19" s="5"/>
      <c r="K19" s="5"/>
      <c r="L19" s="5"/>
      <c r="M19" s="5"/>
      <c r="N19" s="5"/>
      <c r="O19" s="5"/>
    </row>
    <row r="20" spans="1:15" s="4" customFormat="1" ht="15" hidden="1" customHeight="1" x14ac:dyDescent="0.25">
      <c r="A20" s="111"/>
      <c r="B20" s="77" t="s">
        <v>25</v>
      </c>
      <c r="C20" s="14"/>
      <c r="D20" s="124"/>
      <c r="E20" s="171"/>
      <c r="F20" s="169"/>
      <c r="G20" s="170"/>
      <c r="H20" s="5"/>
      <c r="I20" s="5"/>
      <c r="J20" s="5"/>
      <c r="K20" s="5"/>
      <c r="L20" s="5"/>
      <c r="M20" s="5"/>
      <c r="N20" s="5"/>
      <c r="O20" s="5"/>
    </row>
    <row r="21" spans="1:15" s="4" customFormat="1" ht="15" hidden="1" customHeight="1" x14ac:dyDescent="0.25">
      <c r="A21" s="111"/>
      <c r="B21" s="77" t="s">
        <v>26</v>
      </c>
      <c r="C21" s="14"/>
      <c r="D21" s="124"/>
      <c r="E21" s="171"/>
      <c r="F21" s="169"/>
      <c r="G21" s="170"/>
      <c r="H21" s="5"/>
      <c r="I21" s="5"/>
      <c r="J21" s="5"/>
      <c r="K21" s="5"/>
      <c r="L21" s="5"/>
      <c r="M21" s="5"/>
      <c r="N21" s="5"/>
      <c r="O21" s="5"/>
    </row>
    <row r="22" spans="1:15" s="4" customFormat="1" ht="15" hidden="1" customHeight="1" x14ac:dyDescent="0.25">
      <c r="A22" s="111">
        <v>8</v>
      </c>
      <c r="B22" s="77" t="s">
        <v>27</v>
      </c>
      <c r="C22" s="14"/>
      <c r="D22" s="124"/>
      <c r="E22" s="168"/>
      <c r="F22" s="165"/>
      <c r="G22" s="166"/>
      <c r="H22" s="5"/>
      <c r="I22" s="5"/>
      <c r="J22" s="5"/>
      <c r="K22" s="5"/>
      <c r="L22" s="5"/>
      <c r="M22" s="5"/>
      <c r="N22" s="5"/>
      <c r="O22" s="5"/>
    </row>
    <row r="23" spans="1:15" s="4" customFormat="1" hidden="1" x14ac:dyDescent="0.25">
      <c r="A23" s="111">
        <v>9</v>
      </c>
      <c r="B23" s="77" t="s">
        <v>28</v>
      </c>
      <c r="C23" s="14"/>
      <c r="D23" s="124"/>
      <c r="E23" s="89"/>
      <c r="F23" s="66"/>
      <c r="G23" s="66"/>
      <c r="H23" s="5"/>
      <c r="I23" s="5"/>
      <c r="J23" s="5"/>
      <c r="K23" s="5"/>
      <c r="L23" s="5"/>
      <c r="M23" s="5"/>
      <c r="N23" s="5"/>
      <c r="O23" s="5"/>
    </row>
    <row r="24" spans="1:15" s="4" customFormat="1" hidden="1" x14ac:dyDescent="0.25">
      <c r="A24" s="111">
        <v>10</v>
      </c>
      <c r="B24" s="77" t="s">
        <v>29</v>
      </c>
      <c r="C24" s="14"/>
      <c r="D24" s="124"/>
      <c r="E24" s="89"/>
      <c r="F24" s="66"/>
      <c r="G24" s="66"/>
      <c r="H24" s="5"/>
      <c r="I24" s="5"/>
      <c r="J24" s="5"/>
      <c r="K24" s="5"/>
      <c r="L24" s="5"/>
      <c r="M24" s="5"/>
      <c r="N24" s="5"/>
      <c r="O24" s="5"/>
    </row>
    <row r="25" spans="1:15" s="4" customFormat="1" x14ac:dyDescent="0.25">
      <c r="A25" s="111">
        <v>11</v>
      </c>
      <c r="B25" s="78" t="s">
        <v>30</v>
      </c>
      <c r="C25" s="12">
        <f>ROUND(SUMIF('1 Income-Expense Input'!E:E,B25,'1 Income-Expense Input'!G:G),0)</f>
        <v>0</v>
      </c>
      <c r="D25" s="124"/>
      <c r="E25" s="175" t="s">
        <v>31</v>
      </c>
      <c r="F25" s="180"/>
      <c r="G25" s="180"/>
      <c r="H25" s="5"/>
      <c r="I25" s="5"/>
      <c r="J25" s="5"/>
      <c r="K25" s="5"/>
      <c r="L25" s="5"/>
      <c r="M25" s="5"/>
      <c r="N25" s="5"/>
      <c r="O25" s="5"/>
    </row>
    <row r="26" spans="1:15" s="4" customFormat="1" x14ac:dyDescent="0.25">
      <c r="A26" s="111">
        <v>15</v>
      </c>
      <c r="B26" s="78" t="s">
        <v>32</v>
      </c>
      <c r="C26" s="12">
        <f>ROUND(SUMIF('1 Income-Expense Input'!E:E,B26,'1 Income-Expense Input'!G:G),0)</f>
        <v>0</v>
      </c>
      <c r="D26" s="124"/>
      <c r="E26" s="175"/>
      <c r="F26" s="180"/>
      <c r="G26" s="180"/>
      <c r="H26" s="5"/>
      <c r="I26" s="5"/>
      <c r="J26" s="5"/>
      <c r="K26" s="5"/>
      <c r="L26" s="5"/>
      <c r="M26" s="5"/>
      <c r="N26" s="5"/>
      <c r="O26" s="5"/>
    </row>
    <row r="27" spans="1:15" s="4" customFormat="1" x14ac:dyDescent="0.25">
      <c r="A27" s="111" t="s">
        <v>33</v>
      </c>
      <c r="B27" s="78" t="s">
        <v>34</v>
      </c>
      <c r="C27" s="12">
        <f>ROUND(SUMIF('1 Income-Expense Input'!E:E,B27,'1 Income-Expense Input'!G:G),0)</f>
        <v>0</v>
      </c>
      <c r="D27" s="124"/>
      <c r="E27" s="90"/>
      <c r="H27" s="5"/>
      <c r="I27" s="5"/>
      <c r="J27" s="5"/>
      <c r="K27" s="5"/>
      <c r="L27" s="5"/>
      <c r="M27" s="5"/>
      <c r="N27" s="5"/>
      <c r="O27" s="5"/>
    </row>
    <row r="28" spans="1:15" s="4" customFormat="1" x14ac:dyDescent="0.25">
      <c r="A28" s="111" t="s">
        <v>35</v>
      </c>
      <c r="B28" s="78" t="s">
        <v>36</v>
      </c>
      <c r="C28" s="12">
        <f>ROUND(SUMIF('1 Income-Expense Input'!E:E,B28,'1 Income-Expense Input'!G:G),0)</f>
        <v>0</v>
      </c>
      <c r="D28" s="124"/>
      <c r="E28" s="91" t="str">
        <f>IF((AND(F15="Yes",F17="Yes",F25="Yes")),("Please complete the details below"),(IF((OR(F15="No",F17="No",F25="No")),( "You are NOT eligible to deduct home office expenses for US taxes."),("Answer ALL questions above to determine eligibility."))))</f>
        <v>Answer ALL questions above to determine eligibility.</v>
      </c>
      <c r="F28" s="15"/>
      <c r="H28" s="5"/>
      <c r="I28" s="5"/>
      <c r="J28" s="5"/>
      <c r="K28" s="5"/>
      <c r="L28" s="5"/>
      <c r="M28" s="5"/>
      <c r="N28" s="5"/>
      <c r="O28" s="5"/>
    </row>
    <row r="29" spans="1:15" s="4" customFormat="1" x14ac:dyDescent="0.25">
      <c r="A29" s="111">
        <v>17</v>
      </c>
      <c r="B29" s="78" t="s">
        <v>37</v>
      </c>
      <c r="C29" s="12">
        <f>ROUND(SUMIF('1 Income-Expense Input'!E:E,B29,'1 Income-Expense Input'!G:G),0)</f>
        <v>0</v>
      </c>
      <c r="D29" s="124"/>
      <c r="E29" s="92"/>
      <c r="F29" s="16" t="s">
        <v>38</v>
      </c>
      <c r="G29" s="16" t="s">
        <v>39</v>
      </c>
      <c r="H29" s="5"/>
      <c r="I29" s="5"/>
      <c r="J29" s="5"/>
      <c r="K29" s="5"/>
      <c r="L29" s="5"/>
      <c r="M29" s="5"/>
      <c r="N29" s="5"/>
      <c r="O29" s="5"/>
    </row>
    <row r="30" spans="1:15" s="4" customFormat="1" ht="15" customHeight="1" x14ac:dyDescent="0.25">
      <c r="A30" s="111">
        <v>18</v>
      </c>
      <c r="B30" s="78" t="s">
        <v>40</v>
      </c>
      <c r="C30" s="12">
        <f>ROUND(SUMIF('1 Income-Expense Input'!E:E,B30,'1 Income-Expense Input'!G:G),0)</f>
        <v>0</v>
      </c>
      <c r="D30" s="124"/>
      <c r="E30" s="93" t="s">
        <v>41</v>
      </c>
      <c r="F30" s="60"/>
      <c r="G30" s="17">
        <f>F30*10.7639</f>
        <v>0</v>
      </c>
      <c r="H30" s="173" t="str">
        <f>IF(OR(ISBLANK(F30),ISBLANK(F31)),"← Please provide details of your home and office space in square meters or square feet."," ")</f>
        <v>← Please provide details of your home and office space in square meters or square feet.</v>
      </c>
      <c r="I30" s="173"/>
      <c r="J30" s="173"/>
      <c r="K30" s="173"/>
      <c r="L30" s="5"/>
      <c r="M30" s="5"/>
      <c r="N30" s="5"/>
      <c r="O30" s="5"/>
    </row>
    <row r="31" spans="1:15" s="4" customFormat="1" x14ac:dyDescent="0.25">
      <c r="A31" s="111" t="s">
        <v>42</v>
      </c>
      <c r="B31" s="78" t="s">
        <v>43</v>
      </c>
      <c r="C31" s="12">
        <f>ROUND(SUMIF('1 Income-Expense Input'!E:E,B31,'1 Income-Expense Input'!G:G),0)</f>
        <v>0</v>
      </c>
      <c r="D31" s="124"/>
      <c r="E31" s="94" t="s">
        <v>44</v>
      </c>
      <c r="F31" s="60"/>
      <c r="G31" s="17">
        <f>F31*10.7639</f>
        <v>0</v>
      </c>
      <c r="H31" s="173"/>
      <c r="I31" s="173"/>
      <c r="J31" s="173"/>
      <c r="K31" s="173"/>
      <c r="L31" s="5"/>
      <c r="M31" s="5"/>
      <c r="N31" s="5"/>
      <c r="O31" s="5"/>
    </row>
    <row r="32" spans="1:15" s="4" customFormat="1" ht="15.75" thickBot="1" x14ac:dyDescent="0.3">
      <c r="A32" s="111" t="s">
        <v>45</v>
      </c>
      <c r="B32" s="78" t="s">
        <v>46</v>
      </c>
      <c r="C32" s="12">
        <f>ROUND(SUMIF('1 Income-Expense Input'!E:E,B32,'1 Income-Expense Input'!G:G),0)</f>
        <v>0</v>
      </c>
      <c r="D32" s="124"/>
      <c r="E32" s="95" t="s">
        <v>477</v>
      </c>
      <c r="F32" s="148">
        <f>IF(ISBLANK(F31),0,(F30/F31))</f>
        <v>0</v>
      </c>
      <c r="G32" s="19" t="s">
        <v>47</v>
      </c>
      <c r="H32" s="5"/>
      <c r="I32" s="5"/>
      <c r="J32" s="5"/>
      <c r="K32" s="5"/>
      <c r="L32" s="5"/>
      <c r="M32" s="5"/>
      <c r="N32" s="5"/>
      <c r="O32" s="5"/>
    </row>
    <row r="33" spans="1:15" s="4" customFormat="1" ht="30.75" thickBot="1" x14ac:dyDescent="0.3">
      <c r="A33" s="111">
        <v>21</v>
      </c>
      <c r="B33" s="78" t="s">
        <v>48</v>
      </c>
      <c r="C33" s="12">
        <f>ROUND(SUMIF('1 Income-Expense Input'!E:E,B33,'1 Income-Expense Input'!G:G),0)</f>
        <v>0</v>
      </c>
      <c r="D33" s="124"/>
      <c r="E33" s="96" t="s">
        <v>49</v>
      </c>
      <c r="F33" s="104"/>
      <c r="G33" s="105" t="s">
        <v>4</v>
      </c>
      <c r="H33" s="20" t="s">
        <v>463</v>
      </c>
      <c r="I33" s="20" t="s">
        <v>464</v>
      </c>
      <c r="J33" s="5"/>
      <c r="K33" s="5"/>
      <c r="L33" s="5"/>
      <c r="M33" s="5"/>
      <c r="N33" s="5"/>
      <c r="O33" s="5"/>
    </row>
    <row r="34" spans="1:15" s="4" customFormat="1" ht="30" x14ac:dyDescent="0.25">
      <c r="A34" s="111">
        <v>22</v>
      </c>
      <c r="B34" s="78" t="s">
        <v>50</v>
      </c>
      <c r="C34" s="12">
        <f>ROUND(SUMIF('1 Income-Expense Input'!E:E,B34,'1 Income-Expense Input'!G:G),0)</f>
        <v>0</v>
      </c>
      <c r="D34" s="124"/>
      <c r="E34" s="97" t="s">
        <v>23</v>
      </c>
      <c r="F34" s="63"/>
      <c r="G34" s="64"/>
      <c r="H34" s="21"/>
      <c r="I34" s="21"/>
      <c r="J34" s="5"/>
      <c r="K34" s="5"/>
      <c r="L34" s="5"/>
      <c r="M34" s="5"/>
      <c r="N34" s="5"/>
      <c r="O34" s="5"/>
    </row>
    <row r="35" spans="1:15" s="4" customFormat="1" x14ac:dyDescent="0.25">
      <c r="A35" s="111">
        <v>23</v>
      </c>
      <c r="B35" s="78" t="s">
        <v>51</v>
      </c>
      <c r="C35" s="12">
        <f>ROUND(SUMIF('1 Income-Expense Input'!E:E,B35,'1 Income-Expense Input'!G:G),0)</f>
        <v>0</v>
      </c>
      <c r="D35" s="130">
        <v>10</v>
      </c>
      <c r="E35" s="98" t="s">
        <v>52</v>
      </c>
      <c r="F35" s="62"/>
      <c r="G35" s="22" t="s">
        <v>7</v>
      </c>
      <c r="H35" s="131">
        <f>IF(G35="NIS",F35/3.6898,F35)</f>
        <v>0</v>
      </c>
      <c r="I35" s="131">
        <f>ROUND(H35*F$32,0)</f>
        <v>0</v>
      </c>
      <c r="J35" s="5"/>
      <c r="K35" s="5"/>
      <c r="L35" s="5"/>
      <c r="M35" s="5"/>
      <c r="N35" s="5"/>
      <c r="O35" s="5"/>
    </row>
    <row r="36" spans="1:15" s="4" customFormat="1" x14ac:dyDescent="0.25">
      <c r="A36" s="111" t="s">
        <v>53</v>
      </c>
      <c r="B36" s="78" t="s">
        <v>54</v>
      </c>
      <c r="C36" s="12">
        <f>ROUND(SUMIF('1 Income-Expense Input'!E:E,B36,'1 Income-Expense Input'!G:G),0)</f>
        <v>0</v>
      </c>
      <c r="D36" s="130">
        <v>11</v>
      </c>
      <c r="E36" s="98" t="s">
        <v>55</v>
      </c>
      <c r="F36" s="62"/>
      <c r="G36" s="22" t="s">
        <v>7</v>
      </c>
      <c r="H36" s="131">
        <f>IF(G36="NIS",F36/3.6898,F36)</f>
        <v>0</v>
      </c>
      <c r="I36" s="131">
        <f t="shared" ref="I36:I44" si="0">ROUND(H36*F$32,0)</f>
        <v>0</v>
      </c>
      <c r="J36" s="5"/>
      <c r="K36" s="5"/>
      <c r="L36" s="5"/>
      <c r="M36" s="5"/>
      <c r="N36" s="5"/>
      <c r="O36" s="5"/>
    </row>
    <row r="37" spans="1:15" s="4" customFormat="1" x14ac:dyDescent="0.25">
      <c r="A37" s="111" t="s">
        <v>56</v>
      </c>
      <c r="B37" s="78" t="s">
        <v>57</v>
      </c>
      <c r="C37" s="12">
        <f>ROUND(SUMIF('1 Income-Expense Input'!E:E,B37,'1 Income-Expense Input'!G:G),0)</f>
        <v>0</v>
      </c>
      <c r="D37" s="130">
        <v>19</v>
      </c>
      <c r="E37" s="98" t="s">
        <v>58</v>
      </c>
      <c r="F37" s="62"/>
      <c r="G37" s="22" t="s">
        <v>7</v>
      </c>
      <c r="H37" s="131">
        <f>IF(G37="NIS",F37/3.6898,F37)</f>
        <v>0</v>
      </c>
      <c r="I37" s="131">
        <f t="shared" si="0"/>
        <v>0</v>
      </c>
      <c r="J37" s="5"/>
      <c r="K37" s="5"/>
      <c r="L37" s="5"/>
      <c r="M37" s="5"/>
      <c r="N37" s="5"/>
      <c r="O37" s="5"/>
    </row>
    <row r="38" spans="1:15" s="4" customFormat="1" x14ac:dyDescent="0.25">
      <c r="A38" s="111">
        <v>25</v>
      </c>
      <c r="B38" s="78" t="s">
        <v>59</v>
      </c>
      <c r="C38" s="12">
        <f>ROUND(SUMIF('1 Income-Expense Input'!E:E,B38,'1 Income-Expense Input'!G:G),0)</f>
        <v>0</v>
      </c>
      <c r="D38" s="130">
        <v>20</v>
      </c>
      <c r="E38" s="98" t="s">
        <v>54</v>
      </c>
      <c r="F38" s="62"/>
      <c r="G38" s="22" t="s">
        <v>7</v>
      </c>
      <c r="H38" s="131">
        <f t="shared" ref="H38:H44" si="1">IF(G38="NIS",F38/3.6898,F38)</f>
        <v>0</v>
      </c>
      <c r="I38" s="131">
        <f t="shared" si="0"/>
        <v>0</v>
      </c>
      <c r="J38" s="5"/>
      <c r="K38" s="5"/>
      <c r="L38" s="5"/>
      <c r="M38" s="5"/>
      <c r="N38" s="5"/>
      <c r="O38" s="5"/>
    </row>
    <row r="39" spans="1:15" s="4" customFormat="1" x14ac:dyDescent="0.25">
      <c r="A39" s="111" t="s">
        <v>60</v>
      </c>
      <c r="B39" s="78" t="s">
        <v>61</v>
      </c>
      <c r="C39" s="12">
        <f>ROUND(SUMIF('1 Income-Expense Input'!E:E,B39,'1 Income-Expense Input'!G:G),0)</f>
        <v>0</v>
      </c>
      <c r="D39" s="130">
        <v>21</v>
      </c>
      <c r="E39" s="98" t="s">
        <v>62</v>
      </c>
      <c r="F39" s="62"/>
      <c r="G39" s="22" t="s">
        <v>7</v>
      </c>
      <c r="H39" s="131">
        <f t="shared" si="1"/>
        <v>0</v>
      </c>
      <c r="I39" s="131">
        <f t="shared" si="0"/>
        <v>0</v>
      </c>
      <c r="J39" s="5"/>
      <c r="K39" s="5"/>
      <c r="L39" s="5"/>
      <c r="M39" s="5"/>
      <c r="N39" s="5"/>
      <c r="O39" s="5"/>
    </row>
    <row r="40" spans="1:15" s="4" customFormat="1" x14ac:dyDescent="0.25">
      <c r="A40" s="111" t="s">
        <v>60</v>
      </c>
      <c r="B40" s="78" t="s">
        <v>63</v>
      </c>
      <c r="C40" s="12">
        <f>ROUND(SUMIF('1 Income-Expense Input'!E:E,B40,'1 Income-Expense Input'!G:G),0)</f>
        <v>0</v>
      </c>
      <c r="D40" s="130">
        <v>22</v>
      </c>
      <c r="E40" s="61" t="s">
        <v>64</v>
      </c>
      <c r="F40" s="62"/>
      <c r="G40" s="22" t="s">
        <v>7</v>
      </c>
      <c r="H40" s="131">
        <f t="shared" si="1"/>
        <v>0</v>
      </c>
      <c r="I40" s="131">
        <f>ROUND(H40*F$32,0)</f>
        <v>0</v>
      </c>
      <c r="J40" s="5"/>
      <c r="K40" s="5"/>
      <c r="L40" s="5"/>
      <c r="M40" s="5"/>
      <c r="N40" s="5"/>
      <c r="O40" s="5"/>
    </row>
    <row r="41" spans="1:15" s="4" customFormat="1" x14ac:dyDescent="0.25">
      <c r="A41" s="111" t="s">
        <v>60</v>
      </c>
      <c r="B41" s="78" t="s">
        <v>65</v>
      </c>
      <c r="C41" s="12">
        <f>ROUND(SUMIF('1 Income-Expense Input'!E:E,B41,'1 Income-Expense Input'!G:G),0)</f>
        <v>0</v>
      </c>
      <c r="D41" s="130">
        <v>22</v>
      </c>
      <c r="E41" s="61" t="s">
        <v>66</v>
      </c>
      <c r="F41" s="62"/>
      <c r="G41" s="22" t="s">
        <v>7</v>
      </c>
      <c r="H41" s="131">
        <f t="shared" si="1"/>
        <v>0</v>
      </c>
      <c r="I41" s="131">
        <f t="shared" si="0"/>
        <v>0</v>
      </c>
      <c r="J41" s="5"/>
      <c r="K41" s="5"/>
      <c r="L41" s="5"/>
      <c r="M41" s="5"/>
      <c r="N41" s="5"/>
      <c r="O41" s="5"/>
    </row>
    <row r="42" spans="1:15" s="4" customFormat="1" ht="30" x14ac:dyDescent="0.25">
      <c r="A42" s="111" t="s">
        <v>60</v>
      </c>
      <c r="B42" s="24" t="s">
        <v>67</v>
      </c>
      <c r="C42" s="12">
        <f>ROUND(SUMIF('1 Income-Expense Input'!E:E,B42,'1 Income-Expense Input'!G:G),0)</f>
        <v>0</v>
      </c>
      <c r="D42" s="174" t="s">
        <v>465</v>
      </c>
      <c r="E42" s="61"/>
      <c r="F42" s="62"/>
      <c r="G42" s="22" t="s">
        <v>7</v>
      </c>
      <c r="H42" s="131">
        <f>IF(G42="NIS",F42/3.6898,F42)</f>
        <v>0</v>
      </c>
      <c r="I42" s="131">
        <f t="shared" si="0"/>
        <v>0</v>
      </c>
      <c r="J42" s="5"/>
      <c r="K42" s="5"/>
      <c r="L42" s="5"/>
      <c r="M42" s="5"/>
      <c r="N42" s="5"/>
      <c r="O42" s="5"/>
    </row>
    <row r="43" spans="1:15" s="4" customFormat="1" ht="30" x14ac:dyDescent="0.25">
      <c r="A43" s="111" t="s">
        <v>60</v>
      </c>
      <c r="B43" s="24" t="s">
        <v>68</v>
      </c>
      <c r="C43" s="12">
        <f>ROUND(SUMIF('1 Income-Expense Input'!E:E,B43,'1 Income-Expense Input'!G:G),0)</f>
        <v>0</v>
      </c>
      <c r="D43" s="174"/>
      <c r="E43" s="61"/>
      <c r="F43" s="62"/>
      <c r="G43" s="22" t="s">
        <v>7</v>
      </c>
      <c r="H43" s="131">
        <f t="shared" si="1"/>
        <v>0</v>
      </c>
      <c r="I43" s="131">
        <f t="shared" si="0"/>
        <v>0</v>
      </c>
      <c r="J43" s="5"/>
      <c r="K43" s="5"/>
      <c r="L43" s="5"/>
      <c r="M43" s="5"/>
      <c r="N43" s="5"/>
      <c r="O43" s="5"/>
    </row>
    <row r="44" spans="1:15" s="4" customFormat="1" ht="15" customHeight="1" x14ac:dyDescent="0.25">
      <c r="A44" s="111" t="s">
        <v>60</v>
      </c>
      <c r="B44" s="24" t="s">
        <v>69</v>
      </c>
      <c r="C44" s="12">
        <f>ROUND(SUMIF('1 Income-Expense Input'!E:E,B44,'1 Income-Expense Input'!G:G),0)</f>
        <v>0</v>
      </c>
      <c r="D44" s="174"/>
      <c r="E44" s="61"/>
      <c r="F44" s="62"/>
      <c r="G44" s="22" t="s">
        <v>7</v>
      </c>
      <c r="H44" s="131">
        <f t="shared" si="1"/>
        <v>0</v>
      </c>
      <c r="I44" s="131">
        <f t="shared" si="0"/>
        <v>0</v>
      </c>
      <c r="J44" s="5"/>
      <c r="K44" s="5"/>
      <c r="L44" s="5"/>
      <c r="M44" s="5"/>
      <c r="N44" s="5"/>
      <c r="O44" s="5"/>
    </row>
    <row r="45" spans="1:15" s="4" customFormat="1" x14ac:dyDescent="0.25">
      <c r="A45" s="111" t="s">
        <v>60</v>
      </c>
      <c r="B45" s="24" t="s">
        <v>70</v>
      </c>
      <c r="C45" s="12">
        <f>ROUND(SUMIF('1 Income-Expense Input'!E:E,B45,'1 Income-Expense Input'!G:G),0)</f>
        <v>0</v>
      </c>
      <c r="D45" s="174"/>
      <c r="E45" s="25" t="s">
        <v>71</v>
      </c>
      <c r="F45" s="26">
        <f>SUM(F35:F44)</f>
        <v>0</v>
      </c>
      <c r="H45" s="26">
        <f>SUM(H35:H44)</f>
        <v>0</v>
      </c>
      <c r="I45" s="26">
        <f>SUM(I35:I44)</f>
        <v>0</v>
      </c>
      <c r="J45" s="5"/>
      <c r="K45" s="5"/>
      <c r="L45" s="5"/>
      <c r="M45" s="5"/>
      <c r="N45" s="5"/>
      <c r="O45" s="5"/>
    </row>
    <row r="46" spans="1:15" s="4" customFormat="1" x14ac:dyDescent="0.25">
      <c r="A46" s="111" t="s">
        <v>60</v>
      </c>
      <c r="B46" s="24" t="s">
        <v>72</v>
      </c>
      <c r="C46" s="12">
        <f>ROUND(SUMIF('1 Income-Expense Input'!E:E,B46,'1 Income-Expense Input'!G:G),0)</f>
        <v>0</v>
      </c>
      <c r="D46" s="174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</row>
    <row r="47" spans="1:15" s="4" customFormat="1" x14ac:dyDescent="0.25">
      <c r="A47" s="111" t="s">
        <v>60</v>
      </c>
      <c r="B47" s="24" t="s">
        <v>470</v>
      </c>
      <c r="C47" s="12">
        <f>ROUND(SUMIF('1 Income-Expense Input'!E:E,B47,'1 Income-Expense Input'!G:G),0)</f>
        <v>0</v>
      </c>
      <c r="D47" s="174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5" s="4" customFormat="1" x14ac:dyDescent="0.25">
      <c r="A48" s="111"/>
      <c r="B48" s="24"/>
      <c r="C48" s="12">
        <f>ROUND(SUMIF('1 Income-Expense Input'!E:E,B48,'1 Income-Expense Input'!G:G),0)</f>
        <v>0</v>
      </c>
      <c r="D48" s="174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</row>
    <row r="49" spans="1:16" s="4" customFormat="1" x14ac:dyDescent="0.25">
      <c r="A49" s="111"/>
      <c r="B49" s="24"/>
      <c r="C49" s="12">
        <f>ROUND(SUMIF('1 Income-Expense Input'!E:E,B49,'1 Income-Expense Input'!G:G),0)</f>
        <v>0</v>
      </c>
      <c r="D49" s="174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</row>
    <row r="50" spans="1:16" s="4" customFormat="1" ht="15.75" thickBot="1" x14ac:dyDescent="0.3">
      <c r="A50" s="111"/>
      <c r="B50" s="27"/>
      <c r="C50" s="12">
        <f>ROUND(SUMIF('1 Income-Expense Input'!E:E,B50,'1 Income-Expense Input'!G:G),0)</f>
        <v>0</v>
      </c>
      <c r="D50" s="174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152"/>
    </row>
    <row r="51" spans="1:16" s="4" customFormat="1" ht="15.75" x14ac:dyDescent="0.25">
      <c r="A51" s="111"/>
      <c r="B51" s="28" t="s">
        <v>73</v>
      </c>
      <c r="C51" s="29">
        <f>SUM(C19:C50)</f>
        <v>0</v>
      </c>
      <c r="D51" s="124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</row>
    <row r="52" spans="1:16" s="4" customFormat="1" ht="15.75" x14ac:dyDescent="0.25">
      <c r="A52" s="111"/>
      <c r="B52" s="28" t="s">
        <v>74</v>
      </c>
      <c r="C52" s="30">
        <f>C17-C51-H48</f>
        <v>0</v>
      </c>
      <c r="D52" s="124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</row>
    <row r="53" spans="1:16" s="5" customFormat="1" ht="15.75" thickBot="1" x14ac:dyDescent="0.3">
      <c r="A53" s="99"/>
      <c r="B53" s="31"/>
      <c r="C53" s="32"/>
      <c r="D53" s="124"/>
    </row>
    <row r="54" spans="1:16" s="4" customFormat="1" ht="19.5" thickBot="1" x14ac:dyDescent="0.35">
      <c r="A54" s="111"/>
      <c r="B54" s="33" t="s">
        <v>75</v>
      </c>
      <c r="C54" s="34" t="s">
        <v>6</v>
      </c>
      <c r="D54" s="124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</row>
    <row r="55" spans="1:16" s="4" customFormat="1" x14ac:dyDescent="0.25">
      <c r="A55" s="111"/>
      <c r="B55" s="81" t="s">
        <v>76</v>
      </c>
      <c r="C55" s="153"/>
      <c r="D55" s="124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</row>
    <row r="56" spans="1:16" s="4" customFormat="1" x14ac:dyDescent="0.25">
      <c r="A56" s="111"/>
      <c r="B56" s="81" t="s">
        <v>26</v>
      </c>
      <c r="C56" s="36">
        <f>ROUND(SUMIF('1 Income-Expense Input'!E:E,B56,'1 Income-Expense Input'!G:G),0)</f>
        <v>0</v>
      </c>
      <c r="D56" s="124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</row>
    <row r="57" spans="1:16" s="4" customFormat="1" x14ac:dyDescent="0.25">
      <c r="A57" s="111"/>
      <c r="B57" s="81" t="s">
        <v>77</v>
      </c>
      <c r="C57" s="36">
        <f>ROUND(SUMIF('1 Income-Expense Input'!E:E,B57,'1 Income-Expense Input'!G:G),0)</f>
        <v>0</v>
      </c>
      <c r="D57" s="124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</row>
    <row r="58" spans="1:16" s="4" customFormat="1" x14ac:dyDescent="0.25">
      <c r="A58" s="111"/>
      <c r="B58" s="81" t="s">
        <v>27</v>
      </c>
      <c r="C58" s="36">
        <f>ROUND(SUMIF('1 Income-Expense Input'!E:E,B58,'1 Income-Expense Input'!G:G),0)</f>
        <v>0</v>
      </c>
      <c r="D58" s="124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</row>
    <row r="59" spans="1:16" s="4" customFormat="1" x14ac:dyDescent="0.25">
      <c r="A59" s="111"/>
      <c r="B59" s="81" t="s">
        <v>28</v>
      </c>
      <c r="C59" s="36">
        <f>ROUND(SUMIF('1 Income-Expense Input'!E:E,B59,'1 Income-Expense Input'!G:G),0)</f>
        <v>0</v>
      </c>
      <c r="D59" s="124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</row>
    <row r="60" spans="1:16" s="4" customFormat="1" x14ac:dyDescent="0.25">
      <c r="A60" s="111"/>
      <c r="B60" s="81" t="s">
        <v>71</v>
      </c>
      <c r="C60" s="35">
        <f>SUM(C55:C59)</f>
        <v>0</v>
      </c>
      <c r="D60" s="124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</row>
    <row r="61" spans="1:16" s="4" customFormat="1" x14ac:dyDescent="0.25">
      <c r="A61" s="111"/>
      <c r="B61" s="81" t="s">
        <v>78</v>
      </c>
      <c r="C61" s="65"/>
      <c r="D61" s="124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</row>
    <row r="62" spans="1:16" s="4" customFormat="1" ht="15.75" thickBot="1" x14ac:dyDescent="0.3">
      <c r="A62" s="111"/>
      <c r="B62" s="82" t="s">
        <v>79</v>
      </c>
      <c r="C62" s="37">
        <f>C60-C61</f>
        <v>0</v>
      </c>
      <c r="D62" s="124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</row>
    <row r="63" spans="1:16" s="5" customFormat="1" ht="15.75" thickBot="1" x14ac:dyDescent="0.3">
      <c r="A63" s="99"/>
      <c r="B63" s="38"/>
      <c r="C63" s="39"/>
      <c r="D63" s="124"/>
    </row>
    <row r="64" spans="1:16" s="4" customFormat="1" ht="28.5" customHeight="1" thickBot="1" x14ac:dyDescent="0.3">
      <c r="A64" s="111"/>
      <c r="B64" s="176" t="s">
        <v>80</v>
      </c>
      <c r="C64" s="177"/>
      <c r="D64" s="124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</row>
    <row r="65" spans="1:16" s="4" customFormat="1" x14ac:dyDescent="0.25">
      <c r="A65" s="111"/>
      <c r="B65" s="83" t="s">
        <v>3</v>
      </c>
      <c r="C65" s="84" t="s">
        <v>81</v>
      </c>
      <c r="D65" s="125" t="s">
        <v>82</v>
      </c>
      <c r="E65" s="86" t="s">
        <v>83</v>
      </c>
      <c r="F65" s="87" t="s">
        <v>84</v>
      </c>
      <c r="G65" s="5"/>
      <c r="H65" s="5"/>
      <c r="I65" s="5"/>
      <c r="J65" s="5"/>
      <c r="K65" s="5"/>
      <c r="L65" s="5"/>
      <c r="M65" s="5"/>
      <c r="N65" s="5"/>
      <c r="O65" s="5"/>
      <c r="P65" s="5"/>
    </row>
    <row r="66" spans="1:16" s="4" customFormat="1" x14ac:dyDescent="0.25">
      <c r="A66" s="111"/>
      <c r="B66" s="40" t="str">
        <f>IF(('1 Income-Expense Input'!$E6='2 Income&amp;Expense totals in USD'!$B$21),'1 Income-Expense Input'!B6," ")</f>
        <v xml:space="preserve"> </v>
      </c>
      <c r="C66" s="41" cm="1">
        <f t="array" ref="C66">IF(('1 Income-Expense Input'!$E6='2 Income&amp;Expense totals in USD'!$B$21),'1 Income-Expense Input'!G:G,0)</f>
        <v>0</v>
      </c>
      <c r="D66" s="126" t="str">
        <f>IF(('1 Income-Expense Input'!$E6='2 Income&amp;Expense totals in USD'!$B$21),'1 Income-Expense Input'!A6," ")</f>
        <v xml:space="preserve"> </v>
      </c>
      <c r="E66" s="43"/>
      <c r="F66" s="44"/>
      <c r="G66" s="5"/>
      <c r="H66" s="5"/>
      <c r="I66" s="5"/>
      <c r="J66" s="5"/>
      <c r="K66" s="5"/>
      <c r="L66" s="5"/>
      <c r="M66" s="5"/>
      <c r="N66" s="5"/>
      <c r="O66" s="5"/>
      <c r="P66" s="5"/>
    </row>
    <row r="67" spans="1:16" s="4" customFormat="1" x14ac:dyDescent="0.25">
      <c r="A67" s="111"/>
      <c r="B67" s="40" t="str">
        <f>IF(('1 Income-Expense Input'!$E7='2 Income&amp;Expense totals in USD'!$B$21),'1 Income-Expense Input'!B7," ")</f>
        <v xml:space="preserve"> </v>
      </c>
      <c r="C67" s="41" cm="1">
        <f t="array" ref="C67">IF(('1 Income-Expense Input'!$E7='2 Income&amp;Expense totals in USD'!$B$21),'1 Income-Expense Input'!G:G,0)</f>
        <v>0</v>
      </c>
      <c r="D67" s="126" t="str">
        <f>IF(('1 Income-Expense Input'!$E7='2 Income&amp;Expense totals in USD'!$B$21),'1 Income-Expense Input'!A7," ")</f>
        <v xml:space="preserve"> </v>
      </c>
      <c r="E67" s="43"/>
      <c r="F67" s="44"/>
      <c r="G67" s="5"/>
      <c r="H67" s="5"/>
      <c r="I67" s="5"/>
      <c r="J67" s="5"/>
      <c r="K67" s="5"/>
      <c r="L67" s="5"/>
      <c r="M67" s="5"/>
      <c r="N67" s="5"/>
      <c r="O67" s="5"/>
      <c r="P67" s="5"/>
    </row>
    <row r="68" spans="1:16" s="4" customFormat="1" x14ac:dyDescent="0.25">
      <c r="A68" s="111"/>
      <c r="B68" s="40" t="str">
        <f>IF(('1 Income-Expense Input'!$E8='2 Income&amp;Expense totals in USD'!$B$21),'1 Income-Expense Input'!B8," ")</f>
        <v xml:space="preserve"> </v>
      </c>
      <c r="C68" s="41" cm="1">
        <f t="array" ref="C68">IF(('1 Income-Expense Input'!$E8='2 Income&amp;Expense totals in USD'!$B$21),'1 Income-Expense Input'!G:G,0)</f>
        <v>0</v>
      </c>
      <c r="D68" s="126" t="str">
        <f>IF(('1 Income-Expense Input'!$E8='2 Income&amp;Expense totals in USD'!$B$21),'1 Income-Expense Input'!A8," ")</f>
        <v xml:space="preserve"> </v>
      </c>
      <c r="E68" s="43"/>
      <c r="F68" s="44"/>
      <c r="G68" s="5"/>
      <c r="H68" s="5"/>
      <c r="I68" s="5"/>
      <c r="J68" s="5"/>
      <c r="K68" s="5"/>
      <c r="L68" s="5"/>
      <c r="M68" s="5"/>
      <c r="N68" s="5"/>
      <c r="O68" s="5"/>
      <c r="P68" s="5"/>
    </row>
    <row r="69" spans="1:16" s="4" customFormat="1" x14ac:dyDescent="0.25">
      <c r="A69" s="111"/>
      <c r="B69" s="40" t="str">
        <f>IF(('1 Income-Expense Input'!$E9='2 Income&amp;Expense totals in USD'!$B$21),'1 Income-Expense Input'!B9," ")</f>
        <v xml:space="preserve"> </v>
      </c>
      <c r="C69" s="41" cm="1">
        <f t="array" ref="C69">IF(('1 Income-Expense Input'!$E9='2 Income&amp;Expense totals in USD'!$B$21),'1 Income-Expense Input'!G:G,0)</f>
        <v>0</v>
      </c>
      <c r="D69" s="126" t="str">
        <f>IF(('1 Income-Expense Input'!$E9='2 Income&amp;Expense totals in USD'!$B$21),'1 Income-Expense Input'!A9," ")</f>
        <v xml:space="preserve"> </v>
      </c>
      <c r="E69" s="43"/>
      <c r="F69" s="44"/>
      <c r="G69" s="5"/>
      <c r="H69" s="5"/>
      <c r="I69" s="5"/>
      <c r="J69" s="5"/>
      <c r="K69" s="5"/>
      <c r="L69" s="5"/>
      <c r="M69" s="5"/>
      <c r="N69" s="5"/>
      <c r="O69" s="5"/>
      <c r="P69" s="5"/>
    </row>
    <row r="70" spans="1:16" s="4" customFormat="1" x14ac:dyDescent="0.25">
      <c r="A70" s="111"/>
      <c r="B70" s="40" t="str">
        <f>IF(('1 Income-Expense Input'!$E10='2 Income&amp;Expense totals in USD'!$B$21),'1 Income-Expense Input'!B10," ")</f>
        <v xml:space="preserve"> </v>
      </c>
      <c r="C70" s="41" cm="1">
        <f t="array" ref="C70">IF(('1 Income-Expense Input'!$E10='2 Income&amp;Expense totals in USD'!$B$21),'1 Income-Expense Input'!G:G,0)</f>
        <v>0</v>
      </c>
      <c r="D70" s="126" t="str">
        <f>IF(('1 Income-Expense Input'!$E10='2 Income&amp;Expense totals in USD'!$B$21),'1 Income-Expense Input'!A10," ")</f>
        <v xml:space="preserve"> </v>
      </c>
      <c r="E70" s="43"/>
      <c r="F70" s="44"/>
      <c r="G70" s="5"/>
      <c r="H70" s="5"/>
      <c r="I70" s="5"/>
      <c r="J70" s="5"/>
      <c r="K70" s="5"/>
      <c r="L70" s="5"/>
      <c r="M70" s="5"/>
      <c r="N70" s="5"/>
      <c r="O70" s="5"/>
      <c r="P70" s="5"/>
    </row>
    <row r="71" spans="1:16" s="4" customFormat="1" x14ac:dyDescent="0.25">
      <c r="A71" s="111"/>
      <c r="B71" s="40" t="str">
        <f>IF(('1 Income-Expense Input'!$E11='2 Income&amp;Expense totals in USD'!$B$21),'1 Income-Expense Input'!B11," ")</f>
        <v xml:space="preserve"> </v>
      </c>
      <c r="C71" s="41" cm="1">
        <f t="array" ref="C71">IF(('1 Income-Expense Input'!$E11='2 Income&amp;Expense totals in USD'!$B$21),'1 Income-Expense Input'!G:G,0)</f>
        <v>0</v>
      </c>
      <c r="D71" s="126" t="str">
        <f>IF(('1 Income-Expense Input'!$E11='2 Income&amp;Expense totals in USD'!$B$21),'1 Income-Expense Input'!A11," ")</f>
        <v xml:space="preserve"> </v>
      </c>
      <c r="E71" s="43"/>
      <c r="F71" s="44"/>
      <c r="G71" s="5"/>
      <c r="H71" s="5"/>
      <c r="I71" s="5"/>
      <c r="J71" s="5"/>
      <c r="K71" s="5"/>
      <c r="L71" s="5"/>
      <c r="M71" s="5"/>
      <c r="N71" s="5"/>
      <c r="O71" s="5"/>
      <c r="P71" s="5"/>
    </row>
    <row r="72" spans="1:16" s="4" customFormat="1" x14ac:dyDescent="0.25">
      <c r="A72" s="111"/>
      <c r="B72" s="40" t="str">
        <f>IF(('1 Income-Expense Input'!$E12='2 Income&amp;Expense totals in USD'!$B$21),'1 Income-Expense Input'!B12," ")</f>
        <v xml:space="preserve"> </v>
      </c>
      <c r="C72" s="41" cm="1">
        <f t="array" ref="C72">IF(('1 Income-Expense Input'!$E12='2 Income&amp;Expense totals in USD'!$B$21),'1 Income-Expense Input'!G:G,0)</f>
        <v>0</v>
      </c>
      <c r="D72" s="126" t="str">
        <f>IF(('1 Income-Expense Input'!$E12='2 Income&amp;Expense totals in USD'!$B$21),'1 Income-Expense Input'!A12," ")</f>
        <v xml:space="preserve"> </v>
      </c>
      <c r="E72" s="43"/>
      <c r="F72" s="44"/>
      <c r="G72" s="5"/>
      <c r="H72" s="5"/>
      <c r="I72" s="5"/>
      <c r="J72" s="5"/>
      <c r="K72" s="5"/>
      <c r="L72" s="5"/>
      <c r="M72" s="5"/>
      <c r="N72" s="5"/>
      <c r="O72" s="5"/>
      <c r="P72" s="5"/>
    </row>
    <row r="73" spans="1:16" s="4" customFormat="1" ht="15.75" thickBot="1" x14ac:dyDescent="0.3">
      <c r="A73" s="111"/>
      <c r="B73" s="45" t="str">
        <f>IF(('1 Income-Expense Input'!$E13='2 Income&amp;Expense totals in USD'!$B$21),'1 Income-Expense Input'!B13," ")</f>
        <v xml:space="preserve"> </v>
      </c>
      <c r="C73" s="41" cm="1">
        <f t="array" ref="C73">IF(('1 Income-Expense Input'!$E13='2 Income&amp;Expense totals in USD'!$B$21),'1 Income-Expense Input'!G:G,0)</f>
        <v>0</v>
      </c>
      <c r="D73" s="127" t="str">
        <f>IF(('1 Income-Expense Input'!$E13='2 Income&amp;Expense totals in USD'!$B$21),'1 Income-Expense Input'!A13," ")</f>
        <v xml:space="preserve"> </v>
      </c>
      <c r="E73" s="48"/>
      <c r="F73" s="49"/>
      <c r="G73" s="5"/>
      <c r="H73" s="5"/>
      <c r="I73" s="5"/>
      <c r="J73" s="5"/>
      <c r="K73" s="5"/>
      <c r="L73" s="5"/>
      <c r="M73" s="5"/>
      <c r="N73" s="5"/>
      <c r="O73" s="5"/>
      <c r="P73" s="5"/>
    </row>
    <row r="74" spans="1:16" s="4" customFormat="1" x14ac:dyDescent="0.25">
      <c r="A74" s="111"/>
      <c r="B74" s="50"/>
      <c r="C74" s="50"/>
      <c r="D74" s="128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</row>
    <row r="75" spans="1:16" s="4" customFormat="1" x14ac:dyDescent="0.25">
      <c r="A75" s="88" t="s">
        <v>85</v>
      </c>
      <c r="B75" s="162" t="s">
        <v>86</v>
      </c>
      <c r="C75" s="162"/>
      <c r="D75" s="16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</row>
    <row r="76" spans="1:16" s="4" customFormat="1" ht="39.75" customHeight="1" x14ac:dyDescent="0.25">
      <c r="A76" s="88" t="s">
        <v>87</v>
      </c>
      <c r="B76" s="162" t="s">
        <v>88</v>
      </c>
      <c r="C76" s="162"/>
      <c r="D76" s="16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</row>
    <row r="77" spans="1:16" s="4" customFormat="1" x14ac:dyDescent="0.25">
      <c r="A77" s="99"/>
      <c r="B77" s="172"/>
      <c r="C77" s="172"/>
      <c r="D77" s="17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</row>
    <row r="78" spans="1:16" s="4" customFormat="1" x14ac:dyDescent="0.25">
      <c r="A78" s="99"/>
      <c r="B78" s="172"/>
      <c r="C78" s="172"/>
      <c r="D78" s="17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</row>
    <row r="79" spans="1:16" s="4" customFormat="1" x14ac:dyDescent="0.25">
      <c r="A79" s="99"/>
      <c r="B79" s="172"/>
      <c r="C79" s="172"/>
      <c r="D79" s="17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</row>
    <row r="80" spans="1:16" s="4" customFormat="1" x14ac:dyDescent="0.25">
      <c r="A80" s="99"/>
      <c r="B80" s="172"/>
      <c r="C80" s="172"/>
      <c r="D80" s="17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</row>
    <row r="81" spans="1:16" s="4" customFormat="1" x14ac:dyDescent="0.25">
      <c r="A81" s="99"/>
      <c r="B81" s="172"/>
      <c r="C81" s="172"/>
      <c r="D81" s="17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</row>
    <row r="82" spans="1:16" s="4" customFormat="1" x14ac:dyDescent="0.25">
      <c r="A82" s="99"/>
      <c r="B82" s="172"/>
      <c r="C82" s="172"/>
      <c r="D82" s="17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</row>
    <row r="83" spans="1:16" s="4" customFormat="1" x14ac:dyDescent="0.25">
      <c r="A83" s="99"/>
      <c r="B83" s="8"/>
      <c r="C83" s="8"/>
      <c r="D83" s="124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</row>
    <row r="84" spans="1:16" s="4" customFormat="1" x14ac:dyDescent="0.25">
      <c r="A84" s="99"/>
      <c r="B84" s="8"/>
      <c r="C84" s="8"/>
      <c r="D84" s="124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</row>
    <row r="85" spans="1:16" s="4" customFormat="1" x14ac:dyDescent="0.25">
      <c r="A85" s="99"/>
      <c r="B85" s="8"/>
      <c r="C85" s="8"/>
      <c r="D85" s="124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</row>
    <row r="86" spans="1:16" s="4" customFormat="1" x14ac:dyDescent="0.25">
      <c r="A86" s="99"/>
      <c r="B86" s="8"/>
      <c r="C86" s="8"/>
      <c r="D86" s="124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</row>
    <row r="87" spans="1:16" s="4" customFormat="1" x14ac:dyDescent="0.25">
      <c r="A87" s="99"/>
      <c r="B87" s="8"/>
      <c r="C87" s="8"/>
      <c r="D87" s="124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</row>
    <row r="88" spans="1:16" s="4" customFormat="1" x14ac:dyDescent="0.25">
      <c r="A88" s="99"/>
      <c r="B88" s="8"/>
      <c r="C88" s="8"/>
      <c r="D88" s="124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</row>
    <row r="89" spans="1:16" s="4" customFormat="1" x14ac:dyDescent="0.25">
      <c r="A89" s="99"/>
      <c r="B89" s="8"/>
      <c r="C89" s="8"/>
      <c r="D89" s="124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</row>
    <row r="90" spans="1:16" s="4" customFormat="1" x14ac:dyDescent="0.25">
      <c r="A90" s="99"/>
      <c r="B90" s="8"/>
      <c r="C90" s="8"/>
      <c r="D90" s="124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</row>
    <row r="91" spans="1:16" s="4" customFormat="1" x14ac:dyDescent="0.25">
      <c r="A91" s="99"/>
      <c r="B91" s="8"/>
      <c r="C91" s="8"/>
      <c r="D91" s="124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</row>
    <row r="92" spans="1:16" s="4" customFormat="1" x14ac:dyDescent="0.25">
      <c r="A92" s="99"/>
      <c r="B92" s="8"/>
      <c r="C92" s="8"/>
      <c r="D92" s="124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</row>
    <row r="93" spans="1:16" s="4" customFormat="1" x14ac:dyDescent="0.25">
      <c r="A93" s="99"/>
      <c r="B93" s="8"/>
      <c r="C93" s="8"/>
      <c r="D93" s="124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</row>
    <row r="94" spans="1:16" s="4" customFormat="1" x14ac:dyDescent="0.25">
      <c r="A94" s="99"/>
      <c r="B94" s="8"/>
      <c r="C94" s="8"/>
      <c r="D94" s="124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</row>
    <row r="95" spans="1:16" s="4" customFormat="1" x14ac:dyDescent="0.25">
      <c r="A95" s="99"/>
      <c r="B95" s="8"/>
      <c r="C95" s="8"/>
      <c r="D95" s="124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</row>
    <row r="96" spans="1:16" s="4" customFormat="1" x14ac:dyDescent="0.25">
      <c r="A96" s="111"/>
      <c r="B96" s="50"/>
      <c r="C96" s="50"/>
      <c r="D96" s="128"/>
      <c r="E96" s="5"/>
      <c r="I96" s="5"/>
      <c r="J96" s="5"/>
      <c r="K96" s="5"/>
      <c r="L96" s="5"/>
      <c r="M96" s="5"/>
      <c r="N96" s="5"/>
      <c r="O96" s="5"/>
      <c r="P96" s="5"/>
    </row>
    <row r="97" spans="1:16" s="4" customFormat="1" x14ac:dyDescent="0.25">
      <c r="A97" s="111"/>
      <c r="B97" s="50"/>
      <c r="C97" s="50"/>
      <c r="D97" s="128"/>
      <c r="E97" s="5"/>
      <c r="I97" s="5"/>
      <c r="J97" s="5"/>
      <c r="K97" s="5"/>
      <c r="L97" s="5"/>
      <c r="M97" s="5"/>
      <c r="N97" s="5"/>
      <c r="O97" s="5"/>
      <c r="P97" s="5"/>
    </row>
    <row r="98" spans="1:16" s="4" customFormat="1" x14ac:dyDescent="0.25">
      <c r="A98" s="111"/>
      <c r="B98" s="50"/>
      <c r="C98" s="50"/>
      <c r="D98" s="128"/>
      <c r="E98" s="5"/>
      <c r="I98" s="5"/>
      <c r="J98" s="5"/>
      <c r="K98" s="5"/>
      <c r="L98" s="5"/>
      <c r="M98" s="5"/>
      <c r="N98" s="5"/>
      <c r="O98" s="5"/>
      <c r="P98" s="5"/>
    </row>
    <row r="99" spans="1:16" s="4" customFormat="1" x14ac:dyDescent="0.25">
      <c r="A99" s="111"/>
      <c r="B99" s="50"/>
      <c r="C99" s="50"/>
      <c r="D99" s="128"/>
      <c r="E99" s="5"/>
      <c r="I99" s="5"/>
      <c r="J99" s="5"/>
      <c r="K99" s="5"/>
      <c r="L99" s="5"/>
      <c r="M99" s="5"/>
      <c r="N99" s="5"/>
      <c r="O99" s="5"/>
      <c r="P99" s="5"/>
    </row>
    <row r="100" spans="1:16" s="4" customFormat="1" x14ac:dyDescent="0.25">
      <c r="A100" s="111"/>
      <c r="B100" s="50"/>
      <c r="C100" s="50"/>
      <c r="D100" s="128"/>
      <c r="E100" s="5"/>
      <c r="I100" s="5"/>
      <c r="J100" s="5"/>
      <c r="K100" s="5"/>
      <c r="L100" s="5"/>
      <c r="M100" s="5"/>
      <c r="N100" s="5"/>
      <c r="O100" s="5"/>
      <c r="P100" s="5"/>
    </row>
    <row r="101" spans="1:16" s="4" customFormat="1" x14ac:dyDescent="0.25">
      <c r="A101" s="111"/>
      <c r="B101" s="50"/>
      <c r="C101" s="50"/>
      <c r="D101" s="128"/>
      <c r="E101" s="5"/>
      <c r="I101" s="5"/>
      <c r="J101" s="5"/>
      <c r="K101" s="5"/>
      <c r="L101" s="5"/>
      <c r="M101" s="5"/>
      <c r="N101" s="5"/>
      <c r="O101" s="5"/>
      <c r="P101" s="5"/>
    </row>
    <row r="102" spans="1:16" s="4" customFormat="1" x14ac:dyDescent="0.25">
      <c r="A102" s="111"/>
      <c r="B102" s="50"/>
      <c r="C102" s="50"/>
      <c r="D102" s="128"/>
      <c r="E102" s="5"/>
      <c r="I102" s="5"/>
      <c r="J102" s="5"/>
      <c r="K102" s="5"/>
      <c r="L102" s="5"/>
      <c r="M102" s="5"/>
      <c r="N102" s="5"/>
      <c r="O102" s="5"/>
      <c r="P102" s="5"/>
    </row>
    <row r="103" spans="1:16" s="4" customFormat="1" x14ac:dyDescent="0.25">
      <c r="A103" s="111"/>
      <c r="B103" s="50"/>
      <c r="C103" s="50"/>
      <c r="D103" s="128"/>
      <c r="E103" s="5"/>
      <c r="I103" s="5"/>
      <c r="J103" s="5"/>
      <c r="K103" s="5"/>
      <c r="L103" s="5"/>
      <c r="M103" s="5"/>
      <c r="N103" s="5"/>
      <c r="O103" s="5"/>
      <c r="P103" s="5"/>
    </row>
    <row r="104" spans="1:16" s="4" customFormat="1" x14ac:dyDescent="0.25">
      <c r="A104" s="111"/>
      <c r="B104" s="50"/>
      <c r="C104" s="50"/>
      <c r="D104" s="128"/>
      <c r="E104" s="5"/>
      <c r="I104" s="5"/>
      <c r="J104" s="5"/>
      <c r="K104" s="5"/>
      <c r="L104" s="5"/>
      <c r="M104" s="5"/>
      <c r="N104" s="5"/>
      <c r="O104" s="5"/>
      <c r="P104" s="5"/>
    </row>
    <row r="105" spans="1:16" s="4" customFormat="1" x14ac:dyDescent="0.25">
      <c r="A105" s="111"/>
      <c r="B105" s="50"/>
      <c r="C105" s="50"/>
      <c r="D105" s="128"/>
      <c r="E105" s="5"/>
      <c r="I105" s="5"/>
      <c r="J105" s="5"/>
      <c r="K105" s="5"/>
      <c r="L105" s="5"/>
      <c r="M105" s="5"/>
      <c r="N105" s="5"/>
      <c r="O105" s="5"/>
      <c r="P105" s="5"/>
    </row>
  </sheetData>
  <sheetProtection algorithmName="SHA-512" hashValue="CVNIX017oxw/EI44bsmdjH5UlqXJOHosoxgo41I9Og4CGhOXSCpf5CQADDby6nDApx/CECrDpPVetNaRttTtIQ==" saltValue="z+XiPNu+8+mxWa621tiRGw==" spinCount="100000" sheet="1" objects="1" scenarios="1" formatCells="0" formatColumns="0" formatRows="0" insertColumns="0" insertRows="0" insertHyperlinks="0" sort="0" autoFilter="0" pivotTables="0"/>
  <mergeCells count="18">
    <mergeCell ref="H30:K31"/>
    <mergeCell ref="D42:D50"/>
    <mergeCell ref="E25:E26"/>
    <mergeCell ref="B64:C64"/>
    <mergeCell ref="E14:G14"/>
    <mergeCell ref="F25:G26"/>
    <mergeCell ref="B82:D82"/>
    <mergeCell ref="B77:D77"/>
    <mergeCell ref="B78:D78"/>
    <mergeCell ref="B79:D79"/>
    <mergeCell ref="B80:D80"/>
    <mergeCell ref="B81:D81"/>
    <mergeCell ref="B76:D76"/>
    <mergeCell ref="B75:D75"/>
    <mergeCell ref="F15:G16"/>
    <mergeCell ref="E15:E16"/>
    <mergeCell ref="F17:G22"/>
    <mergeCell ref="E17:E22"/>
  </mergeCells>
  <conditionalFormatting sqref="E30:E31">
    <cfRule type="expression" dxfId="17" priority="10">
      <formula>$F$15="yes"</formula>
    </cfRule>
  </conditionalFormatting>
  <conditionalFormatting sqref="E35:E44">
    <cfRule type="expression" dxfId="16" priority="4">
      <formula>$F$15="yes"</formula>
    </cfRule>
    <cfRule type="expression" dxfId="15" priority="7">
      <formula>AND($F$14="yes",$F$15="yes",$F$22="yes")</formula>
    </cfRule>
  </conditionalFormatting>
  <conditionalFormatting sqref="E33:F33">
    <cfRule type="expression" dxfId="14" priority="2">
      <formula>$F$15="yes"</formula>
    </cfRule>
    <cfRule type="expression" dxfId="13" priority="5">
      <formula>AND($F$14="yes",$F$15="yes",$F$22="yes")</formula>
    </cfRule>
  </conditionalFormatting>
  <conditionalFormatting sqref="E34:F34">
    <cfRule type="expression" dxfId="12" priority="1">
      <formula>$F$15="yes"</formula>
    </cfRule>
    <cfRule type="expression" dxfId="11" priority="6">
      <formula>AND($F$14="yes",$F$15="yes",$F$22="yes")</formula>
    </cfRule>
  </conditionalFormatting>
  <conditionalFormatting sqref="F30:F31">
    <cfRule type="expression" dxfId="10" priority="9">
      <formula>$F$15="yes"</formula>
    </cfRule>
  </conditionalFormatting>
  <conditionalFormatting sqref="F35:F44">
    <cfRule type="expression" dxfId="9" priority="3">
      <formula>$F$15="yes"</formula>
    </cfRule>
    <cfRule type="expression" dxfId="8" priority="8">
      <formula>AND($F$14="yes",$F$15="yes",$F$22="yes")</formula>
    </cfRule>
  </conditionalFormatting>
  <dataValidations count="4">
    <dataValidation type="date" allowBlank="1" showInputMessage="1" showErrorMessage="1" sqref="C10" xr:uid="{FA1CE4A5-F081-4CD8-826D-42EFA2D4F085}">
      <formula1>25569</formula1>
      <formula2>45291</formula2>
    </dataValidation>
    <dataValidation type="list" allowBlank="1" showInputMessage="1" showErrorMessage="1" sqref="C11:C12" xr:uid="{249765FD-EF20-4174-8407-104721E921EC}">
      <formula1>$J$3:$J$6</formula1>
    </dataValidation>
    <dataValidation type="list" allowBlank="1" showInputMessage="1" showErrorMessage="1" sqref="F15:G15 F17 F23:G26" xr:uid="{39E31AC6-B57A-4EF7-8674-97949F1E7BBD}">
      <formula1>$J$2:$J$4</formula1>
    </dataValidation>
    <dataValidation type="list" allowBlank="1" showInputMessage="1" showErrorMessage="1" sqref="G35:G44" xr:uid="{CA5CA585-BC99-4968-AEE5-309F6A73E875}">
      <formula1>$J$10:$J$11</formula1>
    </dataValidation>
  </dataValidations>
  <hyperlinks>
    <hyperlink ref="E1" r:id="rId1" xr:uid="{4189DD91-0514-45A4-A1FC-B6E3E441DA91}"/>
    <hyperlink ref="E2" r:id="rId2" xr:uid="{0F53B50F-6078-4FF7-B88F-E182A4262984}"/>
  </hyperlinks>
  <pageMargins left="0.7" right="0.7" top="0.75" bottom="0.75" header="0.3" footer="0.3"/>
  <pageSetup paperSize="9" orientation="portrait" r:id="rId3"/>
  <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FED7BC4-168E-4C48-BFFE-58637CF868CC}">
          <x14:formula1>
            <xm:f>'Biz codes'!$B:$B</xm:f>
          </x14:formula1>
          <xm:sqref>C7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1703D-0C65-4D91-AB58-B36F6988579A}">
  <sheetPr>
    <tabColor theme="4" tint="-0.499984740745262"/>
  </sheetPr>
  <dimension ref="A1:P103"/>
  <sheetViews>
    <sheetView tabSelected="1" topLeftCell="A13" workbookViewId="0">
      <selection activeCell="C23" sqref="C23:C42"/>
    </sheetView>
  </sheetViews>
  <sheetFormatPr defaultColWidth="9" defaultRowHeight="15" x14ac:dyDescent="0.25"/>
  <cols>
    <col min="1" max="1" width="4.42578125" style="52" bestFit="1" customWidth="1"/>
    <col min="2" max="2" width="42" style="52" customWidth="1"/>
    <col min="3" max="3" width="24.42578125" style="52" customWidth="1"/>
    <col min="4" max="4" width="26" style="52" customWidth="1"/>
    <col min="5" max="5" width="30.7109375" style="53" customWidth="1"/>
    <col min="6" max="6" width="27.5703125" style="52" customWidth="1"/>
    <col min="7" max="7" width="10" style="52" customWidth="1"/>
    <col min="8" max="8" width="15.42578125" style="52" customWidth="1"/>
    <col min="9" max="9" width="9" style="53" customWidth="1"/>
    <col min="10" max="16" width="9" style="53"/>
    <col min="17" max="16384" width="9" style="52"/>
  </cols>
  <sheetData>
    <row r="1" spans="1:16" s="54" customFormat="1" ht="36" customHeight="1" x14ac:dyDescent="0.25">
      <c r="D1" s="182" t="s">
        <v>468</v>
      </c>
      <c r="E1" s="183"/>
      <c r="F1" s="5"/>
      <c r="G1" s="5"/>
      <c r="H1" s="5"/>
      <c r="I1" s="5"/>
    </row>
    <row r="2" spans="1:16" s="54" customFormat="1" ht="36" customHeight="1" x14ac:dyDescent="0.25">
      <c r="E2" s="184" t="s">
        <v>469</v>
      </c>
      <c r="F2" s="172"/>
      <c r="G2" s="172"/>
      <c r="H2" s="172"/>
      <c r="I2" s="5"/>
    </row>
    <row r="3" spans="1:16" s="4" customFormat="1" ht="31.5" customHeight="1" x14ac:dyDescent="0.3">
      <c r="A3" s="99"/>
      <c r="B3" s="68" t="s">
        <v>10</v>
      </c>
      <c r="C3" s="68">
        <f>'1 Income-Expense Input'!C1</f>
        <v>2025</v>
      </c>
      <c r="D3" s="68"/>
      <c r="E3" s="185" t="s">
        <v>467</v>
      </c>
      <c r="F3" s="185"/>
      <c r="G3" s="185"/>
      <c r="H3" s="185"/>
      <c r="I3" s="5"/>
      <c r="J3" s="5"/>
      <c r="K3" s="5"/>
      <c r="L3" s="5"/>
      <c r="M3" s="5"/>
      <c r="N3" s="5"/>
      <c r="O3" s="5"/>
      <c r="P3" s="5"/>
    </row>
    <row r="4" spans="1:16" s="4" customFormat="1" ht="21.75" thickBot="1" x14ac:dyDescent="0.3">
      <c r="A4" s="99"/>
      <c r="B4" s="69"/>
      <c r="C4" s="69"/>
      <c r="D4" s="80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</row>
    <row r="5" spans="1:16" s="4" customFormat="1" ht="20.25" customHeight="1" x14ac:dyDescent="0.25">
      <c r="A5" s="6"/>
      <c r="B5" s="70" t="s">
        <v>11</v>
      </c>
      <c r="C5" s="132">
        <f>'2 Income&amp;Expense totals in USD'!C5</f>
        <v>0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</row>
    <row r="6" spans="1:16" s="4" customFormat="1" ht="20.25" customHeight="1" x14ac:dyDescent="0.25">
      <c r="A6" s="6"/>
      <c r="B6" s="71" t="s">
        <v>12</v>
      </c>
      <c r="C6" s="132">
        <f>'2 Income&amp;Expense totals in USD'!C6</f>
        <v>0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6" s="4" customFormat="1" ht="20.25" hidden="1" customHeight="1" x14ac:dyDescent="0.25">
      <c r="A7" s="6"/>
      <c r="B7" s="72" t="s">
        <v>13</v>
      </c>
      <c r="C7" s="132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</row>
    <row r="8" spans="1:16" s="4" customFormat="1" ht="20.25" customHeight="1" x14ac:dyDescent="0.25">
      <c r="A8" s="6"/>
      <c r="B8" s="72" t="s">
        <v>14</v>
      </c>
      <c r="C8" s="133">
        <f>'2 Income&amp;Expense totals in USD'!C9</f>
        <v>0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</row>
    <row r="9" spans="1:16" s="4" customFormat="1" ht="20.25" customHeight="1" x14ac:dyDescent="0.25">
      <c r="A9" s="6"/>
      <c r="B9" s="72" t="s">
        <v>15</v>
      </c>
      <c r="C9" s="135">
        <f>'2 Income&amp;Expense totals in USD'!C10</f>
        <v>0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spans="1:16" s="4" customFormat="1" ht="30" hidden="1" customHeight="1" x14ac:dyDescent="0.25">
      <c r="A10" s="6"/>
      <c r="B10" s="72" t="s">
        <v>16</v>
      </c>
      <c r="C10" s="58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</row>
    <row r="11" spans="1:16" s="4" customFormat="1" ht="30.75" hidden="1" customHeight="1" thickBot="1" x14ac:dyDescent="0.3">
      <c r="A11" s="6"/>
      <c r="B11" s="73" t="s">
        <v>17</v>
      </c>
      <c r="C11" s="59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</row>
    <row r="12" spans="1:16" s="5" customFormat="1" ht="15.75" thickBot="1" x14ac:dyDescent="0.3">
      <c r="A12" s="7"/>
      <c r="B12" s="74"/>
      <c r="C12" s="9"/>
    </row>
    <row r="13" spans="1:16" s="4" customFormat="1" ht="26.25" customHeight="1" x14ac:dyDescent="0.25">
      <c r="A13" s="6"/>
      <c r="B13" s="75" t="s">
        <v>18</v>
      </c>
      <c r="C13" s="11" t="s">
        <v>117</v>
      </c>
      <c r="D13" s="3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</row>
    <row r="14" spans="1:16" s="4" customFormat="1" ht="38.25" customHeight="1" thickBot="1" x14ac:dyDescent="0.45">
      <c r="A14" s="6"/>
      <c r="B14" s="73" t="s">
        <v>21</v>
      </c>
      <c r="C14" s="12">
        <f>ROUND(SUMIF('1 Income-Expense Input'!E:E,"Income",'1 Income-Expense Input'!H:H),0)</f>
        <v>0</v>
      </c>
      <c r="D14" s="3"/>
      <c r="E14" s="178" t="s">
        <v>20</v>
      </c>
      <c r="F14" s="179"/>
      <c r="G14" s="179"/>
      <c r="H14" s="5"/>
      <c r="I14" s="5"/>
      <c r="J14" s="5"/>
      <c r="K14" s="5"/>
      <c r="L14" s="5"/>
      <c r="M14" s="5"/>
      <c r="N14" s="5"/>
      <c r="O14" s="5"/>
    </row>
    <row r="15" spans="1:16" s="4" customFormat="1" ht="38.25" customHeight="1" x14ac:dyDescent="0.4">
      <c r="A15" s="6"/>
      <c r="B15" s="144" t="s">
        <v>473</v>
      </c>
      <c r="C15" s="145">
        <f>-ROUND(SUMIF('1 Income-Expense Input'!E:E,"Returns and allowances",'1 Income-Expense Input'!H:H),0)</f>
        <v>0</v>
      </c>
      <c r="D15" s="3"/>
      <c r="E15" s="141"/>
      <c r="F15" s="141"/>
      <c r="G15" s="141"/>
      <c r="H15" s="5"/>
      <c r="I15" s="5"/>
      <c r="J15" s="5"/>
      <c r="K15" s="5"/>
      <c r="L15" s="5"/>
      <c r="M15" s="5"/>
      <c r="N15" s="5"/>
      <c r="O15" s="5"/>
    </row>
    <row r="16" spans="1:16" s="4" customFormat="1" ht="32.25" customHeight="1" x14ac:dyDescent="0.25">
      <c r="A16" s="6"/>
      <c r="B16" s="76" t="s">
        <v>23</v>
      </c>
      <c r="C16" s="13"/>
      <c r="D16" s="3"/>
      <c r="E16" s="89" t="s">
        <v>116</v>
      </c>
      <c r="F16" s="186"/>
      <c r="G16" s="186"/>
      <c r="H16" s="5"/>
      <c r="I16" s="5"/>
      <c r="J16" s="5"/>
      <c r="K16" s="5"/>
      <c r="L16" s="5"/>
      <c r="M16" s="5"/>
      <c r="N16" s="5"/>
      <c r="O16" s="5"/>
    </row>
    <row r="17" spans="1:15" s="4" customFormat="1" ht="15" hidden="1" customHeight="1" x14ac:dyDescent="0.25">
      <c r="A17" s="6"/>
      <c r="B17" s="77"/>
      <c r="C17" s="14"/>
      <c r="D17" s="3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1:15" s="4" customFormat="1" ht="15" hidden="1" customHeight="1" x14ac:dyDescent="0.25">
      <c r="A18" s="6"/>
      <c r="B18" s="77" t="s">
        <v>25</v>
      </c>
      <c r="C18" s="14"/>
      <c r="D18" s="3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1:15" s="4" customFormat="1" ht="15" hidden="1" customHeight="1" x14ac:dyDescent="0.25">
      <c r="A19" s="6"/>
      <c r="B19" s="77" t="s">
        <v>26</v>
      </c>
      <c r="C19" s="14"/>
      <c r="D19" s="3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1:15" s="4" customFormat="1" ht="15" hidden="1" customHeight="1" x14ac:dyDescent="0.25">
      <c r="A20" s="6">
        <v>8</v>
      </c>
      <c r="B20" s="77" t="s">
        <v>27</v>
      </c>
      <c r="C20" s="14"/>
      <c r="D20" s="3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1:15" s="4" customFormat="1" ht="15" hidden="1" customHeight="1" x14ac:dyDescent="0.25">
      <c r="A21" s="6">
        <v>9</v>
      </c>
      <c r="B21" s="77" t="s">
        <v>28</v>
      </c>
      <c r="C21" s="14"/>
      <c r="D21" s="3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1:15" s="4" customFormat="1" ht="15" hidden="1" customHeight="1" x14ac:dyDescent="0.25">
      <c r="A22" s="6">
        <v>10</v>
      </c>
      <c r="B22" s="77" t="s">
        <v>29</v>
      </c>
      <c r="C22" s="14"/>
      <c r="D22" s="3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1:15" s="4" customFormat="1" x14ac:dyDescent="0.25">
      <c r="A23" s="6"/>
      <c r="B23" s="78" t="s">
        <v>30</v>
      </c>
      <c r="C23" s="12">
        <f>ROUND(SUMIF('1 Income-Expense Input'!E:E,B23,'1 Income-Expense Input'!H:H),0)</f>
        <v>0</v>
      </c>
      <c r="D23" s="3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1:15" s="4" customFormat="1" x14ac:dyDescent="0.25">
      <c r="A24" s="6"/>
      <c r="B24" s="78" t="s">
        <v>32</v>
      </c>
      <c r="C24" s="12">
        <f>ROUND(SUMIF('1 Income-Expense Input'!E:E,B24,'1 Income-Expense Input'!H:H),0)</f>
        <v>0</v>
      </c>
      <c r="D24" s="3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1:15" s="4" customFormat="1" x14ac:dyDescent="0.25">
      <c r="A25" s="6"/>
      <c r="B25" s="78" t="s">
        <v>34</v>
      </c>
      <c r="C25" s="12">
        <f>ROUND(SUMIF('1 Income-Expense Input'!E:E,B25,'1 Income-Expense Input'!H:H),0)</f>
        <v>0</v>
      </c>
      <c r="D25" s="3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</row>
    <row r="26" spans="1:15" s="4" customFormat="1" x14ac:dyDescent="0.25">
      <c r="A26" s="6"/>
      <c r="B26" s="78" t="s">
        <v>36</v>
      </c>
      <c r="C26" s="12">
        <f>ROUND(SUMIF('1 Income-Expense Input'!E:E,B26,'1 Income-Expense Input'!H:H),0)</f>
        <v>0</v>
      </c>
      <c r="D26" s="3"/>
      <c r="E26" s="15"/>
      <c r="F26" s="16" t="s">
        <v>38</v>
      </c>
      <c r="G26" s="5"/>
      <c r="H26" s="5"/>
      <c r="I26" s="5"/>
      <c r="J26" s="5"/>
      <c r="K26" s="5"/>
      <c r="L26" s="5"/>
      <c r="M26" s="5"/>
      <c r="N26" s="5"/>
      <c r="O26" s="5"/>
    </row>
    <row r="27" spans="1:15" s="4" customFormat="1" x14ac:dyDescent="0.25">
      <c r="A27" s="6"/>
      <c r="B27" s="78" t="s">
        <v>37</v>
      </c>
      <c r="C27" s="12">
        <f>ROUND(SUMIF('1 Income-Expense Input'!E:E,B27,'1 Income-Expense Input'!H:H),0)</f>
        <v>0</v>
      </c>
      <c r="D27" s="3"/>
      <c r="E27" s="93" t="s">
        <v>41</v>
      </c>
      <c r="F27" s="60">
        <f>'2 Income&amp;Expense totals in USD'!F30</f>
        <v>0</v>
      </c>
      <c r="G27" s="5"/>
      <c r="H27" s="5"/>
      <c r="I27" s="5"/>
      <c r="J27" s="5"/>
      <c r="K27" s="5"/>
      <c r="L27" s="5"/>
      <c r="M27" s="5"/>
      <c r="N27" s="5"/>
      <c r="O27" s="5"/>
    </row>
    <row r="28" spans="1:15" s="4" customFormat="1" x14ac:dyDescent="0.25">
      <c r="A28" s="6"/>
      <c r="B28" s="78" t="s">
        <v>40</v>
      </c>
      <c r="C28" s="12">
        <f>ROUND(SUMIF('1 Income-Expense Input'!E:E,B28,'1 Income-Expense Input'!H:H),0)</f>
        <v>0</v>
      </c>
      <c r="D28" s="3"/>
      <c r="E28" s="94" t="s">
        <v>44</v>
      </c>
      <c r="F28" s="60">
        <f>'2 Income&amp;Expense totals in USD'!F31</f>
        <v>0</v>
      </c>
      <c r="G28" s="5"/>
      <c r="H28" s="5"/>
      <c r="I28" s="5"/>
      <c r="J28" s="5"/>
      <c r="K28" s="5"/>
      <c r="L28" s="5"/>
      <c r="M28" s="5"/>
      <c r="N28" s="5"/>
      <c r="O28" s="5"/>
    </row>
    <row r="29" spans="1:15" s="4" customFormat="1" x14ac:dyDescent="0.25">
      <c r="A29" s="6"/>
      <c r="B29" s="78" t="s">
        <v>43</v>
      </c>
      <c r="C29" s="12">
        <f>ROUND(SUMIF('1 Income-Expense Input'!E:E,B29,'1 Income-Expense Input'!H:H),0)</f>
        <v>0</v>
      </c>
      <c r="D29" s="3"/>
      <c r="E29" s="94" t="s">
        <v>115</v>
      </c>
      <c r="F29" s="60"/>
      <c r="G29" s="5"/>
      <c r="H29" s="5"/>
      <c r="I29" s="5"/>
      <c r="J29" s="5"/>
      <c r="K29" s="5"/>
      <c r="L29" s="5"/>
      <c r="M29" s="5"/>
      <c r="N29" s="5"/>
      <c r="O29" s="5"/>
    </row>
    <row r="30" spans="1:15" s="4" customFormat="1" ht="15.75" thickBot="1" x14ac:dyDescent="0.3">
      <c r="A30" s="6"/>
      <c r="B30" s="78" t="s">
        <v>46</v>
      </c>
      <c r="C30" s="12">
        <f>ROUND(SUMIF('1 Income-Expense Input'!E:E,B30,'1 Income-Expense Input'!H:H),0)</f>
        <v>0</v>
      </c>
      <c r="D30" s="3"/>
      <c r="E30" s="95" t="s">
        <v>477</v>
      </c>
      <c r="F30" s="18">
        <f>IF(ISBLANK(F29),0,(F28/F29))</f>
        <v>0</v>
      </c>
      <c r="G30" s="19" t="s">
        <v>47</v>
      </c>
      <c r="H30" s="5"/>
      <c r="I30" s="5"/>
      <c r="J30" s="5"/>
      <c r="K30" s="5"/>
      <c r="L30" s="5"/>
      <c r="M30" s="5"/>
      <c r="N30" s="5"/>
      <c r="O30" s="5"/>
    </row>
    <row r="31" spans="1:15" s="4" customFormat="1" ht="30.75" thickBot="1" x14ac:dyDescent="0.3">
      <c r="A31" s="6"/>
      <c r="B31" s="78" t="s">
        <v>48</v>
      </c>
      <c r="C31" s="12">
        <f>ROUND(SUMIF('1 Income-Expense Input'!E:E,B31,'1 Income-Expense Input'!H:H),0)</f>
        <v>0</v>
      </c>
      <c r="D31" s="3"/>
      <c r="E31" s="96" t="s">
        <v>49</v>
      </c>
      <c r="F31" s="104"/>
      <c r="G31" s="105" t="s">
        <v>4</v>
      </c>
      <c r="H31" s="5"/>
      <c r="I31" s="5"/>
      <c r="J31" s="5"/>
      <c r="K31" s="5"/>
      <c r="L31" s="5"/>
      <c r="M31" s="5"/>
      <c r="N31" s="5"/>
      <c r="O31" s="5"/>
    </row>
    <row r="32" spans="1:15" s="4" customFormat="1" ht="30" x14ac:dyDescent="0.25">
      <c r="A32" s="6"/>
      <c r="B32" s="78" t="s">
        <v>50</v>
      </c>
      <c r="C32" s="12">
        <f>ROUND(SUMIF('1 Income-Expense Input'!E:E,B32,'1 Income-Expense Input'!H:H),0)</f>
        <v>0</v>
      </c>
      <c r="D32" s="3"/>
      <c r="E32" s="97" t="s">
        <v>23</v>
      </c>
      <c r="F32" s="63"/>
      <c r="G32" s="64"/>
      <c r="H32" s="21"/>
      <c r="I32" s="5"/>
      <c r="J32" s="5"/>
      <c r="K32" s="5"/>
      <c r="L32" s="5"/>
      <c r="M32" s="5"/>
      <c r="N32" s="5"/>
      <c r="O32" s="5"/>
    </row>
    <row r="33" spans="1:15" s="4" customFormat="1" x14ac:dyDescent="0.25">
      <c r="A33" s="6"/>
      <c r="B33" s="78" t="s">
        <v>51</v>
      </c>
      <c r="C33" s="12">
        <f>ROUND(SUMIF('1 Income-Expense Input'!E:E,B33,'1 Income-Expense Input'!H:H),0)</f>
        <v>0</v>
      </c>
      <c r="D33" s="3"/>
      <c r="E33" s="98" t="s">
        <v>52</v>
      </c>
      <c r="F33" s="62"/>
      <c r="G33" s="22" t="s">
        <v>7</v>
      </c>
      <c r="H33" s="23"/>
      <c r="I33" s="5"/>
      <c r="J33" s="5"/>
      <c r="K33" s="5"/>
      <c r="L33" s="5"/>
      <c r="M33" s="5"/>
      <c r="N33" s="5"/>
      <c r="O33" s="5"/>
    </row>
    <row r="34" spans="1:15" s="4" customFormat="1" x14ac:dyDescent="0.25">
      <c r="A34" s="6"/>
      <c r="B34" s="78" t="s">
        <v>54</v>
      </c>
      <c r="C34" s="12">
        <f>ROUND(SUMIF('1 Income-Expense Input'!E:E,B34,'1 Income-Expense Input'!H:H),0)</f>
        <v>0</v>
      </c>
      <c r="D34" s="3"/>
      <c r="E34" s="98" t="s">
        <v>55</v>
      </c>
      <c r="F34" s="62"/>
      <c r="G34" s="22" t="s">
        <v>7</v>
      </c>
      <c r="H34" s="23"/>
      <c r="I34" s="5"/>
      <c r="J34" s="5"/>
      <c r="K34" s="5"/>
      <c r="L34" s="5"/>
      <c r="M34" s="5"/>
      <c r="N34" s="5"/>
      <c r="O34" s="5"/>
    </row>
    <row r="35" spans="1:15" s="4" customFormat="1" x14ac:dyDescent="0.25">
      <c r="A35" s="6"/>
      <c r="B35" s="78" t="s">
        <v>474</v>
      </c>
      <c r="C35" s="12">
        <f>ROUND(SUMIF('1 Income-Expense Input'!E:E,"Supplies",'1 Income-Expense Input'!H:H),0)</f>
        <v>0</v>
      </c>
      <c r="D35" s="3"/>
      <c r="E35" s="98"/>
      <c r="F35" s="62"/>
      <c r="G35" s="22"/>
      <c r="H35" s="23"/>
      <c r="I35" s="5"/>
      <c r="J35" s="5"/>
      <c r="K35" s="5"/>
      <c r="L35" s="5"/>
      <c r="M35" s="5"/>
      <c r="N35" s="5"/>
      <c r="O35" s="5"/>
    </row>
    <row r="36" spans="1:15" s="4" customFormat="1" x14ac:dyDescent="0.25">
      <c r="A36" s="6"/>
      <c r="B36" s="78" t="s">
        <v>59</v>
      </c>
      <c r="C36" s="12">
        <f>ROUND(SUMIF('1 Income-Expense Input'!E:E,B36,'1 Income-Expense Input'!H:H),0)</f>
        <v>0</v>
      </c>
      <c r="D36" s="3"/>
      <c r="E36" s="98" t="s">
        <v>54</v>
      </c>
      <c r="F36" s="62"/>
      <c r="G36" s="22" t="s">
        <v>7</v>
      </c>
      <c r="H36" s="23"/>
      <c r="I36" s="5"/>
      <c r="J36" s="5"/>
      <c r="K36" s="5"/>
      <c r="L36" s="5"/>
      <c r="M36" s="5"/>
      <c r="N36" s="5"/>
      <c r="O36" s="5"/>
    </row>
    <row r="37" spans="1:15" s="4" customFormat="1" x14ac:dyDescent="0.25">
      <c r="A37" s="6"/>
      <c r="B37" s="78" t="s">
        <v>61</v>
      </c>
      <c r="C37" s="12">
        <f>ROUND(SUMIF('1 Income-Expense Input'!E:E,B37,'1 Income-Expense Input'!H:H),0)</f>
        <v>0</v>
      </c>
      <c r="D37" s="3"/>
      <c r="E37" s="98" t="s">
        <v>62</v>
      </c>
      <c r="F37" s="62"/>
      <c r="G37" s="22" t="s">
        <v>7</v>
      </c>
      <c r="H37" s="23"/>
      <c r="I37" s="5"/>
      <c r="J37" s="5"/>
      <c r="K37" s="5"/>
      <c r="L37" s="5"/>
      <c r="M37" s="5"/>
      <c r="N37" s="5"/>
      <c r="O37" s="5"/>
    </row>
    <row r="38" spans="1:15" s="4" customFormat="1" x14ac:dyDescent="0.25">
      <c r="A38" s="6"/>
      <c r="B38" s="78" t="s">
        <v>63</v>
      </c>
      <c r="C38" s="12">
        <f>ROUND(SUMIF('1 Income-Expense Input'!E:E,B38,'1 Income-Expense Input'!H:H),0)</f>
        <v>0</v>
      </c>
      <c r="D38" s="3"/>
      <c r="E38" s="61" t="s">
        <v>64</v>
      </c>
      <c r="F38" s="62"/>
      <c r="G38" s="22" t="s">
        <v>7</v>
      </c>
      <c r="H38" s="23"/>
      <c r="I38" s="5"/>
      <c r="J38" s="5"/>
      <c r="K38" s="5"/>
      <c r="L38" s="5"/>
      <c r="M38" s="5"/>
      <c r="N38" s="5"/>
      <c r="O38" s="5"/>
    </row>
    <row r="39" spans="1:15" s="4" customFormat="1" x14ac:dyDescent="0.25">
      <c r="A39" s="6"/>
      <c r="B39" s="78" t="s">
        <v>65</v>
      </c>
      <c r="C39" s="12">
        <f>ROUND(SUMIF('1 Income-Expense Input'!E:E,B39,'1 Income-Expense Input'!H:H),0)</f>
        <v>0</v>
      </c>
      <c r="D39" s="3"/>
      <c r="E39" s="61" t="s">
        <v>66</v>
      </c>
      <c r="F39" s="62"/>
      <c r="G39" s="22" t="s">
        <v>7</v>
      </c>
      <c r="H39" s="23"/>
      <c r="I39" s="5"/>
      <c r="J39" s="5"/>
      <c r="K39" s="5"/>
      <c r="L39" s="5"/>
      <c r="M39" s="5"/>
      <c r="N39" s="5"/>
      <c r="O39" s="5"/>
    </row>
    <row r="40" spans="1:15" s="4" customFormat="1" ht="30" x14ac:dyDescent="0.25">
      <c r="A40" s="6"/>
      <c r="B40" s="24" t="s">
        <v>67</v>
      </c>
      <c r="C40" s="12">
        <f>ROUND(SUMIF('1 Income-Expense Input'!E:E,B40,'1 Income-Expense Input'!H:H),0)</f>
        <v>0</v>
      </c>
      <c r="D40" s="3"/>
      <c r="E40" s="61"/>
      <c r="F40" s="62"/>
      <c r="G40" s="22" t="s">
        <v>7</v>
      </c>
      <c r="H40" s="23"/>
      <c r="I40" s="5"/>
      <c r="J40" s="5"/>
      <c r="K40" s="5"/>
      <c r="L40" s="5"/>
      <c r="M40" s="5"/>
      <c r="N40" s="5"/>
      <c r="O40" s="5"/>
    </row>
    <row r="41" spans="1:15" s="4" customFormat="1" ht="30" x14ac:dyDescent="0.25">
      <c r="A41" s="6"/>
      <c r="B41" s="24" t="s">
        <v>68</v>
      </c>
      <c r="C41" s="12">
        <f>ROUND(SUMIF('1 Income-Expense Input'!E:E,B41,'1 Income-Expense Input'!H:H),0)</f>
        <v>0</v>
      </c>
      <c r="D41" s="3"/>
      <c r="E41" s="61" t="s">
        <v>114</v>
      </c>
      <c r="F41" s="62"/>
      <c r="G41" s="22" t="s">
        <v>7</v>
      </c>
      <c r="H41" s="23"/>
      <c r="I41" s="5"/>
      <c r="J41" s="5"/>
      <c r="K41" s="5"/>
      <c r="L41" s="5"/>
      <c r="M41" s="5"/>
      <c r="N41" s="5"/>
      <c r="O41" s="5"/>
    </row>
    <row r="42" spans="1:15" s="4" customFormat="1" x14ac:dyDescent="0.25">
      <c r="A42" s="6"/>
      <c r="B42" s="24" t="s">
        <v>69</v>
      </c>
      <c r="C42" s="12">
        <f>ROUND(SUMIF('1 Income-Expense Input'!E:E,B42,'1 Income-Expense Input'!H:H),0)</f>
        <v>0</v>
      </c>
      <c r="D42" s="3"/>
      <c r="E42" s="61"/>
      <c r="F42" s="62"/>
      <c r="G42" s="22" t="s">
        <v>7</v>
      </c>
      <c r="H42" s="23"/>
      <c r="I42" s="5"/>
      <c r="J42" s="5"/>
      <c r="K42" s="5"/>
      <c r="L42" s="5"/>
      <c r="M42" s="5"/>
      <c r="N42" s="5"/>
      <c r="O42" s="5"/>
    </row>
    <row r="43" spans="1:15" s="4" customFormat="1" x14ac:dyDescent="0.25">
      <c r="A43" s="6"/>
      <c r="B43" s="24" t="s">
        <v>70</v>
      </c>
      <c r="C43" s="12">
        <f>ROUND(SUMIF('1 Income-Expense Input'!E:E,B43,'1 Income-Expense Input'!H:H),0)</f>
        <v>0</v>
      </c>
      <c r="D43" s="3"/>
      <c r="E43" s="25" t="s">
        <v>71</v>
      </c>
      <c r="F43" s="57">
        <f>SUM(F33:F42)</f>
        <v>0</v>
      </c>
      <c r="H43" s="26"/>
      <c r="I43" s="5"/>
      <c r="J43" s="5"/>
      <c r="K43" s="5"/>
      <c r="L43" s="5"/>
      <c r="M43" s="5"/>
      <c r="N43" s="5"/>
      <c r="O43" s="5"/>
    </row>
    <row r="44" spans="1:15" s="4" customFormat="1" x14ac:dyDescent="0.25">
      <c r="A44" s="6"/>
      <c r="B44" s="24" t="s">
        <v>72</v>
      </c>
      <c r="C44" s="12">
        <f>ROUND(SUMIF('1 Income-Expense Input'!E:E,B44,'1 Income-Expense Input'!H:H),0)</f>
        <v>0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</row>
    <row r="45" spans="1:15" s="4" customFormat="1" x14ac:dyDescent="0.25">
      <c r="A45" s="6"/>
      <c r="B45" s="24" t="s">
        <v>470</v>
      </c>
      <c r="C45" s="12">
        <f>ROUND(SUMIF('1 Income-Expense Input'!E:E,B45,'1 Income-Expense Input'!H:H),0)</f>
        <v>0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</row>
    <row r="46" spans="1:15" s="4" customFormat="1" x14ac:dyDescent="0.25">
      <c r="A46" s="6"/>
      <c r="B46" s="77" t="s">
        <v>26</v>
      </c>
      <c r="C46" s="12">
        <f>ROUND(SUMIF('1 Income-Expense Input'!E:E,B46,'1 Income-Expense Input'!H:H),0)</f>
        <v>0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</row>
    <row r="47" spans="1:15" s="4" customFormat="1" x14ac:dyDescent="0.25">
      <c r="A47" s="6"/>
      <c r="B47" s="77" t="s">
        <v>27</v>
      </c>
      <c r="C47" s="12">
        <f>ROUND(SUMIF('1 Income-Expense Input'!E:E,B47,'1 Income-Expense Input'!H:H),0)</f>
        <v>0</v>
      </c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5" s="4" customFormat="1" ht="15.75" thickBot="1" x14ac:dyDescent="0.3">
      <c r="A48" s="6"/>
      <c r="B48" s="27"/>
      <c r="C48" s="12">
        <f>ROUND(SUMIF('1 Income-Expense Input'!E:E,B48,'1 Income-Expense Input'!H:H),0)</f>
        <v>0</v>
      </c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</row>
    <row r="49" spans="1:16" s="4" customFormat="1" ht="15.75" x14ac:dyDescent="0.25">
      <c r="A49" s="6"/>
      <c r="B49" s="100" t="s">
        <v>73</v>
      </c>
      <c r="C49" s="101">
        <f>SUM(C17:C48)</f>
        <v>0</v>
      </c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</row>
    <row r="50" spans="1:16" s="4" customFormat="1" ht="15.75" x14ac:dyDescent="0.25">
      <c r="A50" s="6"/>
      <c r="B50" s="100" t="s">
        <v>74</v>
      </c>
      <c r="C50" s="102">
        <f>C14-C49+C15</f>
        <v>0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</row>
    <row r="51" spans="1:16" s="5" customFormat="1" x14ac:dyDescent="0.25">
      <c r="A51" s="3"/>
      <c r="B51" s="31"/>
      <c r="C51" s="32"/>
    </row>
    <row r="52" spans="1:16" s="4" customFormat="1" ht="19.5" hidden="1" thickBot="1" x14ac:dyDescent="0.35">
      <c r="A52" s="6"/>
      <c r="B52" s="103" t="s">
        <v>75</v>
      </c>
      <c r="C52" s="34" t="s">
        <v>6</v>
      </c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</row>
    <row r="53" spans="1:16" s="4" customFormat="1" hidden="1" x14ac:dyDescent="0.25">
      <c r="A53" s="6"/>
      <c r="B53" s="81" t="s">
        <v>76</v>
      </c>
      <c r="C53" s="150">
        <v>26578</v>
      </c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</row>
    <row r="54" spans="1:16" s="4" customFormat="1" hidden="1" x14ac:dyDescent="0.25">
      <c r="A54" s="6"/>
      <c r="B54" s="81" t="s">
        <v>26</v>
      </c>
      <c r="C54" s="36">
        <f>ROUND(SUMIF('1 Income-Expense Input'!E:E,B54,'1 Income-Expense Input'!H:H),0)</f>
        <v>0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</row>
    <row r="55" spans="1:16" s="4" customFormat="1" hidden="1" x14ac:dyDescent="0.25">
      <c r="A55" s="6"/>
      <c r="B55" s="81" t="s">
        <v>77</v>
      </c>
      <c r="C55" s="36">
        <f>ROUND(SUMIF('1 Income-Expense Input'!E:E,B55,'1 Income-Expense Input'!H:H),0)</f>
        <v>0</v>
      </c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</row>
    <row r="56" spans="1:16" s="4" customFormat="1" hidden="1" x14ac:dyDescent="0.25">
      <c r="A56" s="6"/>
      <c r="B56" s="81" t="s">
        <v>27</v>
      </c>
      <c r="C56" s="36">
        <f>ROUND(SUMIF('1 Income-Expense Input'!E:E,B56,'1 Income-Expense Input'!H:H),0)</f>
        <v>0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</row>
    <row r="57" spans="1:16" s="4" customFormat="1" hidden="1" x14ac:dyDescent="0.25">
      <c r="A57" s="6"/>
      <c r="B57" s="81" t="s">
        <v>28</v>
      </c>
      <c r="C57" s="36">
        <f>ROUND(SUMIF('1 Income-Expense Input'!E:E,B57,'1 Income-Expense Input'!H:H),0)</f>
        <v>0</v>
      </c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</row>
    <row r="58" spans="1:16" s="4" customFormat="1" hidden="1" x14ac:dyDescent="0.25">
      <c r="A58" s="6"/>
      <c r="B58" s="81" t="s">
        <v>71</v>
      </c>
      <c r="C58" s="36">
        <f>ROUND(SUMIF('1 Income-Expense Input'!E:E,B58,'1 Income-Expense Input'!H:H),0)</f>
        <v>0</v>
      </c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</row>
    <row r="59" spans="1:16" s="4" customFormat="1" hidden="1" x14ac:dyDescent="0.25">
      <c r="A59" s="6"/>
      <c r="B59" s="81" t="s">
        <v>78</v>
      </c>
      <c r="C59" s="6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</row>
    <row r="60" spans="1:16" s="4" customFormat="1" ht="15.75" hidden="1" thickBot="1" x14ac:dyDescent="0.3">
      <c r="A60" s="6"/>
      <c r="B60" s="82" t="s">
        <v>79</v>
      </c>
      <c r="C60" s="151">
        <f>C58-C59</f>
        <v>0</v>
      </c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</row>
    <row r="61" spans="1:16" s="5" customFormat="1" ht="15.75" hidden="1" thickBot="1" x14ac:dyDescent="0.3">
      <c r="A61" s="3"/>
      <c r="B61" s="38"/>
      <c r="C61" s="39"/>
      <c r="D61" s="10"/>
    </row>
    <row r="62" spans="1:16" s="4" customFormat="1" ht="28.5" hidden="1" customHeight="1" thickBot="1" x14ac:dyDescent="0.3">
      <c r="A62" s="6"/>
      <c r="B62" s="176" t="s">
        <v>80</v>
      </c>
      <c r="C62" s="177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</row>
    <row r="63" spans="1:16" s="4" customFormat="1" hidden="1" x14ac:dyDescent="0.25">
      <c r="A63" s="6"/>
      <c r="B63" s="83" t="s">
        <v>3</v>
      </c>
      <c r="C63" s="84" t="s">
        <v>81</v>
      </c>
      <c r="D63" s="85" t="s">
        <v>82</v>
      </c>
      <c r="E63" s="86" t="s">
        <v>83</v>
      </c>
      <c r="F63" s="87" t="s">
        <v>84</v>
      </c>
      <c r="G63" s="5"/>
      <c r="H63" s="5"/>
      <c r="I63" s="5"/>
      <c r="J63" s="5"/>
      <c r="K63" s="5"/>
      <c r="L63" s="5"/>
      <c r="M63" s="5"/>
      <c r="N63" s="5"/>
      <c r="O63" s="5"/>
      <c r="P63" s="5"/>
    </row>
    <row r="64" spans="1:16" s="4" customFormat="1" hidden="1" x14ac:dyDescent="0.25">
      <c r="A64" s="6"/>
      <c r="B64" s="40" t="str">
        <f>IF(('1 Income-Expense Input'!$E6='3 Income&amp;Expense totals in ILS'!$B$19),'1 Income-Expense Input'!B6," ")</f>
        <v xml:space="preserve"> </v>
      </c>
      <c r="C64" s="41">
        <f>IF(('1 Income-Expense Input'!$E6='3 Income&amp;Expense totals in ILS'!$B$19),'1 Income-Expense Input'!#REF!,0)</f>
        <v>0</v>
      </c>
      <c r="D64" s="42" t="str">
        <f>IF(('1 Income-Expense Input'!$E6='3 Income&amp;Expense totals in ILS'!$B$19),'1 Income-Expense Input'!A6," ")</f>
        <v xml:space="preserve"> </v>
      </c>
      <c r="E64" s="43"/>
      <c r="F64" s="44"/>
      <c r="G64" s="5"/>
      <c r="H64" s="5"/>
      <c r="I64" s="5"/>
      <c r="J64" s="5"/>
      <c r="K64" s="5"/>
      <c r="L64" s="5"/>
      <c r="M64" s="5"/>
      <c r="N64" s="5"/>
      <c r="O64" s="5"/>
      <c r="P64" s="5"/>
    </row>
    <row r="65" spans="1:16" s="4" customFormat="1" hidden="1" x14ac:dyDescent="0.25">
      <c r="A65" s="6"/>
      <c r="B65" s="40" t="str">
        <f>IF(('1 Income-Expense Input'!$E7='3 Income&amp;Expense totals in ILS'!$B$19),'1 Income-Expense Input'!B7," ")</f>
        <v xml:space="preserve"> </v>
      </c>
      <c r="C65" s="41">
        <f>IF(('1 Income-Expense Input'!$E7='3 Income&amp;Expense totals in ILS'!$B$19),'1 Income-Expense Input'!#REF!,0)</f>
        <v>0</v>
      </c>
      <c r="D65" s="42" t="str">
        <f>IF(('1 Income-Expense Input'!$E7='3 Income&amp;Expense totals in ILS'!$B$19),'1 Income-Expense Input'!A7," ")</f>
        <v xml:space="preserve"> </v>
      </c>
      <c r="E65" s="43"/>
      <c r="F65" s="44"/>
      <c r="G65" s="5"/>
      <c r="H65" s="5"/>
      <c r="I65" s="5"/>
      <c r="J65" s="5"/>
      <c r="K65" s="5"/>
      <c r="L65" s="5"/>
      <c r="M65" s="5"/>
      <c r="N65" s="5"/>
      <c r="O65" s="5"/>
      <c r="P65" s="5"/>
    </row>
    <row r="66" spans="1:16" s="4" customFormat="1" hidden="1" x14ac:dyDescent="0.25">
      <c r="A66" s="6"/>
      <c r="B66" s="40" t="str">
        <f>IF(('1 Income-Expense Input'!$E8='3 Income&amp;Expense totals in ILS'!$B$19),'1 Income-Expense Input'!B8," ")</f>
        <v xml:space="preserve"> </v>
      </c>
      <c r="C66" s="41">
        <f>IF(('1 Income-Expense Input'!$E8='3 Income&amp;Expense totals in ILS'!$B$19),'1 Income-Expense Input'!#REF!,0)</f>
        <v>0</v>
      </c>
      <c r="D66" s="42" t="str">
        <f>IF(('1 Income-Expense Input'!$E8='3 Income&amp;Expense totals in ILS'!$B$19),'1 Income-Expense Input'!A8," ")</f>
        <v xml:space="preserve"> </v>
      </c>
      <c r="E66" s="43"/>
      <c r="F66" s="44"/>
      <c r="G66" s="5"/>
      <c r="H66" s="5"/>
      <c r="I66" s="5"/>
      <c r="J66" s="5"/>
      <c r="K66" s="5"/>
      <c r="L66" s="5"/>
      <c r="M66" s="5"/>
      <c r="N66" s="5"/>
      <c r="O66" s="5"/>
      <c r="P66" s="5"/>
    </row>
    <row r="67" spans="1:16" s="4" customFormat="1" hidden="1" x14ac:dyDescent="0.25">
      <c r="A67" s="6"/>
      <c r="B67" s="40" t="str">
        <f>IF(('1 Income-Expense Input'!$E9='3 Income&amp;Expense totals in ILS'!$B$19),'1 Income-Expense Input'!B9," ")</f>
        <v xml:space="preserve"> </v>
      </c>
      <c r="C67" s="41">
        <f>IF(('1 Income-Expense Input'!$E9='3 Income&amp;Expense totals in ILS'!$B$19),'1 Income-Expense Input'!#REF!,0)</f>
        <v>0</v>
      </c>
      <c r="D67" s="42" t="str">
        <f>IF(('1 Income-Expense Input'!$E9='3 Income&amp;Expense totals in ILS'!$B$19),'1 Income-Expense Input'!A9," ")</f>
        <v xml:space="preserve"> </v>
      </c>
      <c r="E67" s="43"/>
      <c r="F67" s="44"/>
      <c r="G67" s="5"/>
      <c r="H67" s="5"/>
      <c r="I67" s="5"/>
      <c r="J67" s="5"/>
      <c r="K67" s="5"/>
      <c r="L67" s="5"/>
      <c r="M67" s="5"/>
      <c r="N67" s="5"/>
      <c r="O67" s="5"/>
      <c r="P67" s="5"/>
    </row>
    <row r="68" spans="1:16" s="4" customFormat="1" hidden="1" x14ac:dyDescent="0.25">
      <c r="A68" s="6"/>
      <c r="B68" s="40" t="str">
        <f>IF(('1 Income-Expense Input'!$E10='3 Income&amp;Expense totals in ILS'!$B$19),'1 Income-Expense Input'!B10," ")</f>
        <v xml:space="preserve"> </v>
      </c>
      <c r="C68" s="41">
        <f>IF(('1 Income-Expense Input'!$E10='3 Income&amp;Expense totals in ILS'!$B$19),'1 Income-Expense Input'!#REF!,0)</f>
        <v>0</v>
      </c>
      <c r="D68" s="42" t="str">
        <f>IF(('1 Income-Expense Input'!$E10='3 Income&amp;Expense totals in ILS'!$B$19),'1 Income-Expense Input'!A10," ")</f>
        <v xml:space="preserve"> </v>
      </c>
      <c r="E68" s="43"/>
      <c r="F68" s="44"/>
      <c r="G68" s="5"/>
      <c r="H68" s="5"/>
      <c r="I68" s="5"/>
      <c r="J68" s="5"/>
      <c r="K68" s="5"/>
      <c r="L68" s="5"/>
      <c r="M68" s="5"/>
      <c r="N68" s="5"/>
      <c r="O68" s="5"/>
      <c r="P68" s="5"/>
    </row>
    <row r="69" spans="1:16" s="4" customFormat="1" hidden="1" x14ac:dyDescent="0.25">
      <c r="A69" s="6"/>
      <c r="B69" s="40" t="str">
        <f>IF(('1 Income-Expense Input'!$E11='3 Income&amp;Expense totals in ILS'!$B$19),'1 Income-Expense Input'!B11," ")</f>
        <v xml:space="preserve"> </v>
      </c>
      <c r="C69" s="41">
        <f>IF(('1 Income-Expense Input'!$E11='3 Income&amp;Expense totals in ILS'!$B$19),'1 Income-Expense Input'!#REF!,0)</f>
        <v>0</v>
      </c>
      <c r="D69" s="42" t="str">
        <f>IF(('1 Income-Expense Input'!$E11='3 Income&amp;Expense totals in ILS'!$B$19),'1 Income-Expense Input'!A11," ")</f>
        <v xml:space="preserve"> </v>
      </c>
      <c r="E69" s="43"/>
      <c r="F69" s="44"/>
      <c r="G69" s="5"/>
      <c r="H69" s="5"/>
      <c r="I69" s="5"/>
      <c r="J69" s="5"/>
      <c r="K69" s="5"/>
      <c r="L69" s="5"/>
      <c r="M69" s="5"/>
      <c r="N69" s="5"/>
      <c r="O69" s="5"/>
      <c r="P69" s="5"/>
    </row>
    <row r="70" spans="1:16" s="4" customFormat="1" hidden="1" x14ac:dyDescent="0.25">
      <c r="A70" s="6"/>
      <c r="B70" s="40" t="str">
        <f>IF(('1 Income-Expense Input'!$E12='3 Income&amp;Expense totals in ILS'!$B$19),'1 Income-Expense Input'!B12," ")</f>
        <v xml:space="preserve"> </v>
      </c>
      <c r="C70" s="41">
        <f>IF(('1 Income-Expense Input'!$E12='3 Income&amp;Expense totals in ILS'!$B$19),'1 Income-Expense Input'!#REF!,0)</f>
        <v>0</v>
      </c>
      <c r="D70" s="42" t="str">
        <f>IF(('1 Income-Expense Input'!$E12='3 Income&amp;Expense totals in ILS'!$B$19),'1 Income-Expense Input'!A12," ")</f>
        <v xml:space="preserve"> </v>
      </c>
      <c r="E70" s="43"/>
      <c r="F70" s="44"/>
      <c r="G70" s="5"/>
      <c r="H70" s="5"/>
      <c r="I70" s="5"/>
      <c r="J70" s="5"/>
      <c r="K70" s="5"/>
      <c r="L70" s="5"/>
      <c r="M70" s="5"/>
      <c r="N70" s="5"/>
      <c r="O70" s="5"/>
      <c r="P70" s="5"/>
    </row>
    <row r="71" spans="1:16" s="4" customFormat="1" ht="15.75" hidden="1" thickBot="1" x14ac:dyDescent="0.3">
      <c r="A71" s="6"/>
      <c r="B71" s="45" t="str">
        <f>IF(('1 Income-Expense Input'!$E13='3 Income&amp;Expense totals in ILS'!$B$19),'1 Income-Expense Input'!B13," ")</f>
        <v xml:space="preserve"> </v>
      </c>
      <c r="C71" s="46">
        <f>IF(('1 Income-Expense Input'!$E13='3 Income&amp;Expense totals in ILS'!$B$19),'1 Income-Expense Input'!#REF!,0)</f>
        <v>0</v>
      </c>
      <c r="D71" s="47" t="str">
        <f>IF(('1 Income-Expense Input'!$E13='3 Income&amp;Expense totals in ILS'!$B$19),'1 Income-Expense Input'!A13," ")</f>
        <v xml:space="preserve"> </v>
      </c>
      <c r="E71" s="48"/>
      <c r="F71" s="49"/>
      <c r="G71" s="5"/>
      <c r="H71" s="5"/>
      <c r="I71" s="5"/>
      <c r="J71" s="5"/>
      <c r="K71" s="5"/>
      <c r="L71" s="5"/>
      <c r="M71" s="5"/>
      <c r="N71" s="5"/>
      <c r="O71" s="5"/>
      <c r="P71" s="5"/>
    </row>
    <row r="72" spans="1:16" s="4" customFormat="1" x14ac:dyDescent="0.25">
      <c r="A72" s="6"/>
      <c r="B72" s="50"/>
      <c r="C72" s="50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</row>
    <row r="73" spans="1:16" s="4" customFormat="1" ht="15" hidden="1" customHeight="1" x14ac:dyDescent="0.25">
      <c r="A73" s="51" t="s">
        <v>85</v>
      </c>
      <c r="B73" s="181" t="s">
        <v>86</v>
      </c>
      <c r="C73" s="181"/>
      <c r="D73" s="181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</row>
    <row r="74" spans="1:16" s="4" customFormat="1" ht="39.75" hidden="1" customHeight="1" x14ac:dyDescent="0.25">
      <c r="A74" s="51" t="s">
        <v>87</v>
      </c>
      <c r="B74" s="181" t="s">
        <v>88</v>
      </c>
      <c r="C74" s="181"/>
      <c r="D74" s="181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</row>
    <row r="75" spans="1:16" s="4" customFormat="1" x14ac:dyDescent="0.25">
      <c r="A75" s="3"/>
      <c r="B75" s="172"/>
      <c r="C75" s="172"/>
      <c r="D75" s="17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</row>
    <row r="76" spans="1:16" s="4" customFormat="1" x14ac:dyDescent="0.25">
      <c r="A76" s="3"/>
      <c r="B76" s="172"/>
      <c r="C76" s="172"/>
      <c r="D76" s="17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</row>
    <row r="77" spans="1:16" s="4" customFormat="1" x14ac:dyDescent="0.25">
      <c r="A77" s="3"/>
      <c r="B77" s="172"/>
      <c r="C77" s="172"/>
      <c r="D77" s="17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</row>
    <row r="78" spans="1:16" s="4" customFormat="1" x14ac:dyDescent="0.25">
      <c r="A78" s="3"/>
      <c r="B78" s="172"/>
      <c r="C78" s="172"/>
      <c r="D78" s="17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</row>
    <row r="79" spans="1:16" s="4" customFormat="1" x14ac:dyDescent="0.25">
      <c r="A79" s="3"/>
      <c r="B79" s="172"/>
      <c r="C79" s="172"/>
      <c r="D79" s="17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</row>
    <row r="80" spans="1:16" s="4" customFormat="1" x14ac:dyDescent="0.25">
      <c r="A80" s="3"/>
      <c r="B80" s="172"/>
      <c r="C80" s="172"/>
      <c r="D80" s="17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</row>
    <row r="81" spans="1:16" s="4" customFormat="1" x14ac:dyDescent="0.25">
      <c r="A81" s="3"/>
      <c r="B81" s="8"/>
      <c r="C81" s="8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</row>
    <row r="82" spans="1:16" s="4" customFormat="1" x14ac:dyDescent="0.25">
      <c r="A82" s="3"/>
      <c r="B82" s="8"/>
      <c r="C82" s="8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</row>
    <row r="83" spans="1:16" s="4" customFormat="1" x14ac:dyDescent="0.25">
      <c r="A83" s="3"/>
      <c r="B83" s="8"/>
      <c r="C83" s="8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</row>
    <row r="84" spans="1:16" s="4" customFormat="1" x14ac:dyDescent="0.25">
      <c r="A84" s="3"/>
      <c r="B84" s="8"/>
      <c r="C84" s="8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</row>
    <row r="85" spans="1:16" s="4" customFormat="1" x14ac:dyDescent="0.25">
      <c r="A85" s="3"/>
      <c r="B85" s="8"/>
      <c r="C85" s="8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</row>
    <row r="86" spans="1:16" s="4" customFormat="1" x14ac:dyDescent="0.25">
      <c r="A86" s="3"/>
      <c r="B86" s="8"/>
      <c r="C86" s="8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</row>
    <row r="87" spans="1:16" s="4" customFormat="1" x14ac:dyDescent="0.25">
      <c r="A87" s="3"/>
      <c r="B87" s="8"/>
      <c r="C87" s="8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</row>
    <row r="88" spans="1:16" s="4" customFormat="1" x14ac:dyDescent="0.25">
      <c r="A88" s="3"/>
      <c r="B88" s="8"/>
      <c r="C88" s="8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</row>
    <row r="89" spans="1:16" s="4" customFormat="1" x14ac:dyDescent="0.25">
      <c r="A89" s="3"/>
      <c r="B89" s="8"/>
      <c r="C89" s="8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</row>
    <row r="90" spans="1:16" s="4" customFormat="1" x14ac:dyDescent="0.25">
      <c r="A90" s="3"/>
      <c r="B90" s="8"/>
      <c r="C90" s="8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</row>
    <row r="91" spans="1:16" s="4" customFormat="1" x14ac:dyDescent="0.25">
      <c r="A91" s="3"/>
      <c r="B91" s="8"/>
      <c r="C91" s="8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</row>
    <row r="92" spans="1:16" s="4" customFormat="1" x14ac:dyDescent="0.25">
      <c r="A92" s="3"/>
      <c r="B92" s="8"/>
      <c r="C92" s="8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</row>
    <row r="93" spans="1:16" s="4" customFormat="1" x14ac:dyDescent="0.25">
      <c r="A93" s="3"/>
      <c r="B93" s="8"/>
      <c r="C93" s="8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</row>
    <row r="94" spans="1:16" s="4" customFormat="1" x14ac:dyDescent="0.25">
      <c r="A94" s="6"/>
      <c r="B94" s="50"/>
      <c r="C94" s="50"/>
      <c r="E94" s="5"/>
      <c r="I94" s="5"/>
      <c r="J94" s="5"/>
      <c r="K94" s="5"/>
      <c r="L94" s="5"/>
      <c r="M94" s="5"/>
      <c r="N94" s="5"/>
      <c r="O94" s="5"/>
      <c r="P94" s="5"/>
    </row>
    <row r="95" spans="1:16" s="4" customFormat="1" x14ac:dyDescent="0.25">
      <c r="A95" s="6"/>
      <c r="B95" s="50"/>
      <c r="C95" s="50"/>
      <c r="E95" s="5"/>
      <c r="I95" s="5"/>
      <c r="J95" s="5"/>
      <c r="K95" s="5"/>
      <c r="L95" s="5"/>
      <c r="M95" s="5"/>
      <c r="N95" s="5"/>
      <c r="O95" s="5"/>
      <c r="P95" s="5"/>
    </row>
    <row r="96" spans="1:16" s="4" customFormat="1" x14ac:dyDescent="0.25">
      <c r="A96" s="6"/>
      <c r="B96" s="50"/>
      <c r="C96" s="50"/>
      <c r="E96" s="5"/>
      <c r="I96" s="5"/>
      <c r="J96" s="5"/>
      <c r="K96" s="5"/>
      <c r="L96" s="5"/>
      <c r="M96" s="5"/>
      <c r="N96" s="5"/>
      <c r="O96" s="5"/>
      <c r="P96" s="5"/>
    </row>
    <row r="97" spans="1:16" s="4" customFormat="1" x14ac:dyDescent="0.25">
      <c r="A97" s="6"/>
      <c r="B97" s="50"/>
      <c r="C97" s="50"/>
      <c r="E97" s="5"/>
      <c r="I97" s="5"/>
      <c r="J97" s="5"/>
      <c r="K97" s="5"/>
      <c r="L97" s="5"/>
      <c r="M97" s="5"/>
      <c r="N97" s="5"/>
      <c r="O97" s="5"/>
      <c r="P97" s="5"/>
    </row>
    <row r="98" spans="1:16" s="4" customFormat="1" x14ac:dyDescent="0.25">
      <c r="A98" s="6"/>
      <c r="B98" s="50"/>
      <c r="C98" s="50"/>
      <c r="E98" s="5"/>
      <c r="I98" s="5"/>
      <c r="J98" s="5"/>
      <c r="K98" s="5"/>
      <c r="L98" s="5"/>
      <c r="M98" s="5"/>
      <c r="N98" s="5"/>
      <c r="O98" s="5"/>
      <c r="P98" s="5"/>
    </row>
    <row r="99" spans="1:16" s="4" customFormat="1" x14ac:dyDescent="0.25">
      <c r="A99" s="6"/>
      <c r="B99" s="50"/>
      <c r="C99" s="50"/>
      <c r="E99" s="5"/>
      <c r="I99" s="5"/>
      <c r="J99" s="5"/>
      <c r="K99" s="5"/>
      <c r="L99" s="5"/>
      <c r="M99" s="5"/>
      <c r="N99" s="5"/>
      <c r="O99" s="5"/>
      <c r="P99" s="5"/>
    </row>
    <row r="100" spans="1:16" s="4" customFormat="1" x14ac:dyDescent="0.25">
      <c r="A100" s="6"/>
      <c r="B100" s="50"/>
      <c r="C100" s="50"/>
      <c r="E100" s="5"/>
      <c r="I100" s="5"/>
      <c r="J100" s="5"/>
      <c r="K100" s="5"/>
      <c r="L100" s="5"/>
      <c r="M100" s="5"/>
      <c r="N100" s="5"/>
      <c r="O100" s="5"/>
      <c r="P100" s="5"/>
    </row>
    <row r="101" spans="1:16" s="4" customFormat="1" x14ac:dyDescent="0.25">
      <c r="A101" s="6"/>
      <c r="B101" s="50"/>
      <c r="C101" s="50"/>
      <c r="E101" s="5"/>
      <c r="I101" s="5"/>
      <c r="J101" s="5"/>
      <c r="K101" s="5"/>
      <c r="L101" s="5"/>
      <c r="M101" s="5"/>
      <c r="N101" s="5"/>
      <c r="O101" s="5"/>
      <c r="P101" s="5"/>
    </row>
    <row r="102" spans="1:16" s="4" customFormat="1" x14ac:dyDescent="0.25">
      <c r="A102" s="6"/>
      <c r="B102" s="50"/>
      <c r="C102" s="50"/>
      <c r="E102" s="5"/>
      <c r="I102" s="5"/>
      <c r="J102" s="5"/>
      <c r="K102" s="5"/>
      <c r="L102" s="5"/>
      <c r="M102" s="5"/>
      <c r="N102" s="5"/>
      <c r="O102" s="5"/>
      <c r="P102" s="5"/>
    </row>
    <row r="103" spans="1:16" s="4" customFormat="1" x14ac:dyDescent="0.25">
      <c r="A103" s="6"/>
      <c r="B103" s="50"/>
      <c r="C103" s="50"/>
      <c r="E103" s="5"/>
      <c r="I103" s="5"/>
      <c r="J103" s="5"/>
      <c r="K103" s="5"/>
      <c r="L103" s="5"/>
      <c r="M103" s="5"/>
      <c r="N103" s="5"/>
      <c r="O103" s="5"/>
      <c r="P103" s="5"/>
    </row>
  </sheetData>
  <sheetProtection algorithmName="SHA-512" hashValue="SYOmXI/2ts7r5+HC5Nv+p1nwzvIaEj/SRH8XGc6UQP1BZOuyqzaGVVvAKh9Ix97RCN15FP27ULIZLt+/s7wiLA==" saltValue="Kv0BPOw8g1z7A7LQdB7JkA==" spinCount="100000" sheet="1" objects="1" scenarios="1" formatCells="0" formatColumns="0" formatRows="0" insertColumns="0" insertRows="0" insertHyperlinks="0" sort="0" autoFilter="0"/>
  <mergeCells count="14">
    <mergeCell ref="D1:E1"/>
    <mergeCell ref="E2:H2"/>
    <mergeCell ref="E3:H3"/>
    <mergeCell ref="E14:G14"/>
    <mergeCell ref="F16:G16"/>
    <mergeCell ref="B78:D78"/>
    <mergeCell ref="B79:D79"/>
    <mergeCell ref="B80:D80"/>
    <mergeCell ref="B62:C62"/>
    <mergeCell ref="B73:D73"/>
    <mergeCell ref="B74:D74"/>
    <mergeCell ref="B75:D75"/>
    <mergeCell ref="B76:D76"/>
    <mergeCell ref="B77:D77"/>
  </mergeCells>
  <phoneticPr fontId="33" type="noConversion"/>
  <conditionalFormatting sqref="E27:E29 E33:E42">
    <cfRule type="expression" dxfId="7" priority="4">
      <formula>$F$16="yes"</formula>
    </cfRule>
  </conditionalFormatting>
  <conditionalFormatting sqref="E33:E42">
    <cfRule type="expression" dxfId="6" priority="8">
      <formula>AND($F$14="yes",$F$16="yes",$F$23="yes")</formula>
    </cfRule>
  </conditionalFormatting>
  <conditionalFormatting sqref="E31:F31">
    <cfRule type="expression" dxfId="5" priority="2">
      <formula>$F$16="yes"</formula>
    </cfRule>
    <cfRule type="expression" dxfId="4" priority="6">
      <formula>AND($F$14="yes",$F$16="yes",$F$23="yes")</formula>
    </cfRule>
  </conditionalFormatting>
  <conditionalFormatting sqref="E32:F32">
    <cfRule type="expression" dxfId="3" priority="1">
      <formula>$F$16="yes"</formula>
    </cfRule>
    <cfRule type="expression" dxfId="2" priority="7">
      <formula>AND($F$14="yes",$F$16="yes",$F$23="yes")</formula>
    </cfRule>
  </conditionalFormatting>
  <conditionalFormatting sqref="F27:F29 F33:F42">
    <cfRule type="expression" dxfId="1" priority="3">
      <formula>$F$16="yes"</formula>
    </cfRule>
  </conditionalFormatting>
  <conditionalFormatting sqref="F33:F42">
    <cfRule type="expression" dxfId="0" priority="9">
      <formula>AND($F$14="yes",$F$16="yes",$F$23="yes")</formula>
    </cfRule>
  </conditionalFormatting>
  <dataValidations count="1">
    <dataValidation type="list" allowBlank="1" showInputMessage="1" showErrorMessage="1" sqref="C10:C11 C7" xr:uid="{297395CD-F0CA-40E6-B77C-7DE9765167DF}">
      <formula1>#REF!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5E15EA4-CCB7-4BF5-A6F6-75ABD9CF7A68}">
          <x14:formula1>
            <xm:f>'2 Income&amp;Expense totals in USD'!$J$3:$J$4</xm:f>
          </x14:formula1>
          <xm:sqref>F16:G16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2641C-88B5-447D-9F41-6F71FD16147D}">
  <dimension ref="A1:C305"/>
  <sheetViews>
    <sheetView workbookViewId="0"/>
  </sheetViews>
  <sheetFormatPr defaultRowHeight="12.75" x14ac:dyDescent="0.25"/>
  <cols>
    <col min="1" max="1" width="68.85546875" style="118" bestFit="1" customWidth="1"/>
    <col min="2" max="2" width="82.85546875" style="118" customWidth="1"/>
    <col min="3" max="3" width="22.5703125" style="118" customWidth="1"/>
    <col min="4" max="16384" width="9.140625" style="116"/>
  </cols>
  <sheetData>
    <row r="1" spans="1:3" ht="33.75" customHeight="1" x14ac:dyDescent="0.25">
      <c r="A1" s="115" t="s">
        <v>122</v>
      </c>
      <c r="B1" s="115" t="s">
        <v>3</v>
      </c>
      <c r="C1" s="115" t="s">
        <v>121</v>
      </c>
    </row>
    <row r="2" spans="1:3" ht="16.5" customHeight="1" x14ac:dyDescent="0.25">
      <c r="A2" s="118" t="s">
        <v>124</v>
      </c>
      <c r="B2" s="117" t="s">
        <v>123</v>
      </c>
      <c r="C2" s="117">
        <v>721310</v>
      </c>
    </row>
    <row r="3" spans="1:3" ht="16.5" customHeight="1" x14ac:dyDescent="0.25">
      <c r="A3" s="118" t="s">
        <v>124</v>
      </c>
      <c r="B3" s="117" t="s">
        <v>125</v>
      </c>
      <c r="C3" s="117">
        <v>721210</v>
      </c>
    </row>
    <row r="4" spans="1:3" ht="16.5" customHeight="1" x14ac:dyDescent="0.25">
      <c r="A4" s="118" t="s">
        <v>124</v>
      </c>
      <c r="B4" s="117" t="s">
        <v>126</v>
      </c>
      <c r="C4" s="117">
        <v>721100</v>
      </c>
    </row>
    <row r="5" spans="1:3" ht="16.5" customHeight="1" x14ac:dyDescent="0.25">
      <c r="A5" s="118" t="s">
        <v>128</v>
      </c>
      <c r="B5" s="117" t="s">
        <v>127</v>
      </c>
      <c r="C5" s="117">
        <v>722514</v>
      </c>
    </row>
    <row r="6" spans="1:3" ht="16.5" customHeight="1" x14ac:dyDescent="0.25">
      <c r="A6" s="118" t="s">
        <v>128</v>
      </c>
      <c r="B6" s="117" t="s">
        <v>129</v>
      </c>
      <c r="C6" s="117">
        <v>722410</v>
      </c>
    </row>
    <row r="7" spans="1:3" ht="16.5" customHeight="1" x14ac:dyDescent="0.25">
      <c r="A7" s="118" t="s">
        <v>128</v>
      </c>
      <c r="B7" s="117" t="s">
        <v>130</v>
      </c>
      <c r="C7" s="117">
        <v>722511</v>
      </c>
    </row>
    <row r="8" spans="1:3" ht="16.5" customHeight="1" x14ac:dyDescent="0.25">
      <c r="A8" s="118" t="s">
        <v>128</v>
      </c>
      <c r="B8" s="117" t="s">
        <v>131</v>
      </c>
      <c r="C8" s="117">
        <v>722513</v>
      </c>
    </row>
    <row r="9" spans="1:3" ht="16.5" customHeight="1" x14ac:dyDescent="0.25">
      <c r="A9" s="118" t="s">
        <v>128</v>
      </c>
      <c r="B9" s="117" t="s">
        <v>132</v>
      </c>
      <c r="C9" s="117">
        <v>722515</v>
      </c>
    </row>
    <row r="10" spans="1:3" ht="16.5" customHeight="1" x14ac:dyDescent="0.25">
      <c r="A10" s="118" t="s">
        <v>128</v>
      </c>
      <c r="B10" s="117" t="s">
        <v>133</v>
      </c>
      <c r="C10" s="117">
        <v>722300</v>
      </c>
    </row>
    <row r="11" spans="1:3" ht="16.5" customHeight="1" x14ac:dyDescent="0.25">
      <c r="A11" s="118" t="s">
        <v>89</v>
      </c>
      <c r="B11" s="117" t="s">
        <v>134</v>
      </c>
      <c r="C11" s="117">
        <v>561430</v>
      </c>
    </row>
    <row r="12" spans="1:3" ht="16.5" customHeight="1" x14ac:dyDescent="0.25">
      <c r="A12" s="118" t="s">
        <v>89</v>
      </c>
      <c r="B12" s="117" t="s">
        <v>135</v>
      </c>
      <c r="C12" s="117">
        <v>561740</v>
      </c>
    </row>
    <row r="13" spans="1:3" ht="16.5" customHeight="1" x14ac:dyDescent="0.25">
      <c r="A13" s="118" t="s">
        <v>89</v>
      </c>
      <c r="B13" s="117" t="s">
        <v>136</v>
      </c>
      <c r="C13" s="117">
        <v>561440</v>
      </c>
    </row>
    <row r="14" spans="1:3" ht="16.5" customHeight="1" x14ac:dyDescent="0.25">
      <c r="A14" s="118" t="s">
        <v>89</v>
      </c>
      <c r="B14" s="117" t="s">
        <v>137</v>
      </c>
      <c r="C14" s="117">
        <v>561450</v>
      </c>
    </row>
    <row r="15" spans="1:3" ht="16.5" customHeight="1" x14ac:dyDescent="0.25">
      <c r="A15" s="118" t="s">
        <v>89</v>
      </c>
      <c r="B15" s="117" t="s">
        <v>138</v>
      </c>
      <c r="C15" s="117">
        <v>561410</v>
      </c>
    </row>
    <row r="16" spans="1:3" ht="16.5" customHeight="1" x14ac:dyDescent="0.25">
      <c r="A16" s="118" t="s">
        <v>89</v>
      </c>
      <c r="B16" s="117" t="s">
        <v>139</v>
      </c>
      <c r="C16" s="117">
        <v>561300</v>
      </c>
    </row>
    <row r="17" spans="1:3" ht="16.5" customHeight="1" x14ac:dyDescent="0.25">
      <c r="A17" s="118" t="s">
        <v>89</v>
      </c>
      <c r="B17" s="117" t="s">
        <v>140</v>
      </c>
      <c r="C17" s="117">
        <v>561710</v>
      </c>
    </row>
    <row r="18" spans="1:3" ht="16.5" customHeight="1" x14ac:dyDescent="0.25">
      <c r="A18" s="118" t="s">
        <v>89</v>
      </c>
      <c r="B18" s="117" t="s">
        <v>141</v>
      </c>
      <c r="C18" s="117">
        <v>561210</v>
      </c>
    </row>
    <row r="19" spans="1:3" ht="16.5" customHeight="1" x14ac:dyDescent="0.25">
      <c r="A19" s="118" t="s">
        <v>89</v>
      </c>
      <c r="B19" s="117" t="s">
        <v>142</v>
      </c>
      <c r="C19" s="117">
        <v>561600</v>
      </c>
    </row>
    <row r="20" spans="1:3" ht="16.5" customHeight="1" x14ac:dyDescent="0.25">
      <c r="A20" s="118" t="s">
        <v>89</v>
      </c>
      <c r="B20" s="117" t="s">
        <v>143</v>
      </c>
      <c r="C20" s="117">
        <v>561720</v>
      </c>
    </row>
    <row r="21" spans="1:3" ht="16.5" customHeight="1" x14ac:dyDescent="0.25">
      <c r="A21" s="118" t="s">
        <v>89</v>
      </c>
      <c r="B21" s="117" t="s">
        <v>144</v>
      </c>
      <c r="C21" s="117">
        <v>561730</v>
      </c>
    </row>
    <row r="22" spans="1:3" ht="16.5" customHeight="1" x14ac:dyDescent="0.25">
      <c r="A22" s="118" t="s">
        <v>89</v>
      </c>
      <c r="B22" s="117" t="s">
        <v>145</v>
      </c>
      <c r="C22" s="117">
        <v>561110</v>
      </c>
    </row>
    <row r="23" spans="1:3" ht="16.5" customHeight="1" x14ac:dyDescent="0.25">
      <c r="A23" s="118" t="s">
        <v>89</v>
      </c>
      <c r="B23" s="117" t="s">
        <v>146</v>
      </c>
      <c r="C23" s="117">
        <v>561420</v>
      </c>
    </row>
    <row r="24" spans="1:3" ht="16.5" customHeight="1" x14ac:dyDescent="0.25">
      <c r="A24" s="118" t="s">
        <v>89</v>
      </c>
      <c r="B24" s="117" t="s">
        <v>147</v>
      </c>
      <c r="C24" s="117">
        <v>561500</v>
      </c>
    </row>
    <row r="25" spans="1:3" ht="16.5" customHeight="1" x14ac:dyDescent="0.25">
      <c r="A25" s="118" t="s">
        <v>89</v>
      </c>
      <c r="B25" s="117" t="s">
        <v>148</v>
      </c>
      <c r="C25" s="117">
        <v>561490</v>
      </c>
    </row>
    <row r="26" spans="1:3" ht="16.5" customHeight="1" x14ac:dyDescent="0.25">
      <c r="A26" s="118" t="s">
        <v>89</v>
      </c>
      <c r="B26" s="117" t="s">
        <v>149</v>
      </c>
      <c r="C26" s="117">
        <v>561790</v>
      </c>
    </row>
    <row r="27" spans="1:3" ht="16.5" customHeight="1" x14ac:dyDescent="0.25">
      <c r="A27" s="118" t="s">
        <v>89</v>
      </c>
      <c r="B27" s="117" t="s">
        <v>150</v>
      </c>
      <c r="C27" s="117">
        <v>561900</v>
      </c>
    </row>
    <row r="28" spans="1:3" ht="16.5" customHeight="1" x14ac:dyDescent="0.25">
      <c r="A28" s="118" t="s">
        <v>90</v>
      </c>
      <c r="B28" s="117" t="s">
        <v>151</v>
      </c>
      <c r="C28" s="117">
        <v>562000</v>
      </c>
    </row>
    <row r="29" spans="1:3" ht="16.5" customHeight="1" x14ac:dyDescent="0.25">
      <c r="A29" s="118" t="s">
        <v>153</v>
      </c>
      <c r="B29" s="117" t="s">
        <v>152</v>
      </c>
      <c r="C29" s="117">
        <v>112900</v>
      </c>
    </row>
    <row r="30" spans="1:3" ht="16.5" customHeight="1" x14ac:dyDescent="0.25">
      <c r="A30" s="118" t="s">
        <v>153</v>
      </c>
      <c r="B30" s="117" t="s">
        <v>154</v>
      </c>
      <c r="C30" s="117">
        <v>114110</v>
      </c>
    </row>
    <row r="31" spans="1:3" ht="16.5" customHeight="1" x14ac:dyDescent="0.25">
      <c r="A31" s="118" t="s">
        <v>153</v>
      </c>
      <c r="B31" s="117" t="s">
        <v>155</v>
      </c>
      <c r="C31" s="117">
        <v>113000</v>
      </c>
    </row>
    <row r="32" spans="1:3" ht="16.5" customHeight="1" x14ac:dyDescent="0.25">
      <c r="A32" s="118" t="s">
        <v>153</v>
      </c>
      <c r="B32" s="117" t="s">
        <v>156</v>
      </c>
      <c r="C32" s="117">
        <v>114210</v>
      </c>
    </row>
    <row r="33" spans="1:3" ht="16.5" customHeight="1" x14ac:dyDescent="0.25">
      <c r="A33" s="118" t="s">
        <v>158</v>
      </c>
      <c r="B33" s="117" t="s">
        <v>157</v>
      </c>
      <c r="C33" s="117">
        <v>115210</v>
      </c>
    </row>
    <row r="34" spans="1:3" ht="25.5" x14ac:dyDescent="0.25">
      <c r="A34" s="118" t="s">
        <v>158</v>
      </c>
      <c r="B34" s="117" t="s">
        <v>159</v>
      </c>
      <c r="C34" s="117">
        <v>115110</v>
      </c>
    </row>
    <row r="35" spans="1:3" ht="16.5" customHeight="1" x14ac:dyDescent="0.25">
      <c r="A35" s="118" t="s">
        <v>158</v>
      </c>
      <c r="B35" s="117" t="s">
        <v>160</v>
      </c>
      <c r="C35" s="117">
        <v>115310</v>
      </c>
    </row>
    <row r="36" spans="1:3" ht="16.5" customHeight="1" x14ac:dyDescent="0.25">
      <c r="A36" s="118" t="s">
        <v>91</v>
      </c>
      <c r="B36" s="117" t="s">
        <v>161</v>
      </c>
      <c r="C36" s="117">
        <v>713100</v>
      </c>
    </row>
    <row r="37" spans="1:3" ht="16.5" customHeight="1" x14ac:dyDescent="0.25">
      <c r="A37" s="118" t="s">
        <v>91</v>
      </c>
      <c r="B37" s="117" t="s">
        <v>162</v>
      </c>
      <c r="C37" s="117">
        <v>713200</v>
      </c>
    </row>
    <row r="38" spans="1:3" ht="25.5" x14ac:dyDescent="0.25">
      <c r="A38" s="118" t="s">
        <v>91</v>
      </c>
      <c r="B38" s="117" t="s">
        <v>163</v>
      </c>
      <c r="C38" s="117">
        <v>713900</v>
      </c>
    </row>
    <row r="39" spans="1:3" ht="16.5" customHeight="1" x14ac:dyDescent="0.25">
      <c r="A39" s="118" t="s">
        <v>165</v>
      </c>
      <c r="B39" s="117" t="s">
        <v>164</v>
      </c>
      <c r="C39" s="117">
        <v>712100</v>
      </c>
    </row>
    <row r="40" spans="1:3" ht="16.5" customHeight="1" x14ac:dyDescent="0.25">
      <c r="A40" s="118" t="s">
        <v>167</v>
      </c>
      <c r="B40" s="117" t="s">
        <v>166</v>
      </c>
      <c r="C40" s="117">
        <v>711410</v>
      </c>
    </row>
    <row r="41" spans="1:3" ht="16.5" customHeight="1" x14ac:dyDescent="0.25">
      <c r="A41" s="118" t="s">
        <v>167</v>
      </c>
      <c r="B41" s="117" t="s">
        <v>168</v>
      </c>
      <c r="C41" s="117">
        <v>711510</v>
      </c>
    </row>
    <row r="42" spans="1:3" ht="16.5" customHeight="1" x14ac:dyDescent="0.25">
      <c r="A42" s="118" t="s">
        <v>167</v>
      </c>
      <c r="B42" s="117" t="s">
        <v>169</v>
      </c>
      <c r="C42" s="117">
        <v>711100</v>
      </c>
    </row>
    <row r="43" spans="1:3" ht="16.5" customHeight="1" x14ac:dyDescent="0.25">
      <c r="A43" s="118" t="s">
        <v>167</v>
      </c>
      <c r="B43" s="117" t="s">
        <v>170</v>
      </c>
      <c r="C43" s="117">
        <v>711300</v>
      </c>
    </row>
    <row r="44" spans="1:3" ht="16.5" customHeight="1" x14ac:dyDescent="0.25">
      <c r="A44" s="118" t="s">
        <v>167</v>
      </c>
      <c r="B44" s="117" t="s">
        <v>171</v>
      </c>
      <c r="C44" s="117">
        <v>711210</v>
      </c>
    </row>
    <row r="45" spans="1:3" ht="16.5" customHeight="1" x14ac:dyDescent="0.25">
      <c r="A45" s="118" t="s">
        <v>92</v>
      </c>
      <c r="B45" s="117" t="s">
        <v>172</v>
      </c>
      <c r="C45" s="117">
        <v>236200</v>
      </c>
    </row>
    <row r="46" spans="1:3" ht="16.5" customHeight="1" x14ac:dyDescent="0.25">
      <c r="A46" s="118" t="s">
        <v>92</v>
      </c>
      <c r="B46" s="117" t="s">
        <v>173</v>
      </c>
      <c r="C46" s="117">
        <v>236100</v>
      </c>
    </row>
    <row r="47" spans="1:3" ht="16.5" customHeight="1" x14ac:dyDescent="0.25">
      <c r="A47" s="118" t="s">
        <v>175</v>
      </c>
      <c r="B47" s="117" t="s">
        <v>174</v>
      </c>
      <c r="C47" s="117">
        <v>237310</v>
      </c>
    </row>
    <row r="48" spans="1:3" ht="16.5" customHeight="1" x14ac:dyDescent="0.25">
      <c r="A48" s="118" t="s">
        <v>175</v>
      </c>
      <c r="B48" s="117" t="s">
        <v>176</v>
      </c>
      <c r="C48" s="117">
        <v>237210</v>
      </c>
    </row>
    <row r="49" spans="1:3" ht="16.5" customHeight="1" x14ac:dyDescent="0.25">
      <c r="A49" s="118" t="s">
        <v>175</v>
      </c>
      <c r="B49" s="117" t="s">
        <v>177</v>
      </c>
      <c r="C49" s="117">
        <v>237100</v>
      </c>
    </row>
    <row r="50" spans="1:3" ht="16.5" customHeight="1" x14ac:dyDescent="0.25">
      <c r="A50" s="118" t="s">
        <v>175</v>
      </c>
      <c r="B50" s="117" t="s">
        <v>178</v>
      </c>
      <c r="C50" s="117">
        <v>237990</v>
      </c>
    </row>
    <row r="51" spans="1:3" ht="16.5" customHeight="1" x14ac:dyDescent="0.25">
      <c r="A51" s="118" t="s">
        <v>180</v>
      </c>
      <c r="B51" s="117" t="s">
        <v>179</v>
      </c>
      <c r="C51" s="117">
        <v>238310</v>
      </c>
    </row>
    <row r="52" spans="1:3" ht="16.5" customHeight="1" x14ac:dyDescent="0.25">
      <c r="A52" s="118" t="s">
        <v>180</v>
      </c>
      <c r="B52" s="117" t="s">
        <v>181</v>
      </c>
      <c r="C52" s="117">
        <v>238210</v>
      </c>
    </row>
    <row r="53" spans="1:3" ht="16.5" customHeight="1" x14ac:dyDescent="0.25">
      <c r="A53" s="118" t="s">
        <v>180</v>
      </c>
      <c r="B53" s="117" t="s">
        <v>182</v>
      </c>
      <c r="C53" s="117">
        <v>238350</v>
      </c>
    </row>
    <row r="54" spans="1:3" ht="16.5" customHeight="1" x14ac:dyDescent="0.25">
      <c r="A54" s="118" t="s">
        <v>180</v>
      </c>
      <c r="B54" s="117" t="s">
        <v>183</v>
      </c>
      <c r="C54" s="117">
        <v>238330</v>
      </c>
    </row>
    <row r="55" spans="1:3" ht="16.5" customHeight="1" x14ac:dyDescent="0.25">
      <c r="A55" s="118" t="s">
        <v>180</v>
      </c>
      <c r="B55" s="117" t="s">
        <v>184</v>
      </c>
      <c r="C55" s="117">
        <v>238130</v>
      </c>
    </row>
    <row r="56" spans="1:3" ht="16.5" customHeight="1" x14ac:dyDescent="0.25">
      <c r="A56" s="118" t="s">
        <v>180</v>
      </c>
      <c r="B56" s="117" t="s">
        <v>185</v>
      </c>
      <c r="C56" s="117">
        <v>238150</v>
      </c>
    </row>
    <row r="57" spans="1:3" ht="16.5" customHeight="1" x14ac:dyDescent="0.25">
      <c r="A57" s="118" t="s">
        <v>180</v>
      </c>
      <c r="B57" s="117" t="s">
        <v>186</v>
      </c>
      <c r="C57" s="117">
        <v>238140</v>
      </c>
    </row>
    <row r="58" spans="1:3" ht="16.5" customHeight="1" x14ac:dyDescent="0.25">
      <c r="A58" s="118" t="s">
        <v>180</v>
      </c>
      <c r="B58" s="117" t="s">
        <v>187</v>
      </c>
      <c r="C58" s="117">
        <v>238320</v>
      </c>
    </row>
    <row r="59" spans="1:3" ht="16.5" customHeight="1" x14ac:dyDescent="0.25">
      <c r="A59" s="118" t="s">
        <v>180</v>
      </c>
      <c r="B59" s="117" t="s">
        <v>188</v>
      </c>
      <c r="C59" s="117">
        <v>238220</v>
      </c>
    </row>
    <row r="60" spans="1:3" ht="16.5" customHeight="1" x14ac:dyDescent="0.25">
      <c r="A60" s="118" t="s">
        <v>180</v>
      </c>
      <c r="B60" s="117" t="s">
        <v>189</v>
      </c>
      <c r="C60" s="117">
        <v>238110</v>
      </c>
    </row>
    <row r="61" spans="1:3" ht="16.5" customHeight="1" x14ac:dyDescent="0.25">
      <c r="A61" s="118" t="s">
        <v>180</v>
      </c>
      <c r="B61" s="117" t="s">
        <v>190</v>
      </c>
      <c r="C61" s="117">
        <v>238160</v>
      </c>
    </row>
    <row r="62" spans="1:3" ht="16.5" customHeight="1" x14ac:dyDescent="0.25">
      <c r="A62" s="118" t="s">
        <v>180</v>
      </c>
      <c r="B62" s="117" t="s">
        <v>191</v>
      </c>
      <c r="C62" s="117">
        <v>238170</v>
      </c>
    </row>
    <row r="63" spans="1:3" ht="16.5" customHeight="1" x14ac:dyDescent="0.25">
      <c r="A63" s="118" t="s">
        <v>180</v>
      </c>
      <c r="B63" s="117" t="s">
        <v>192</v>
      </c>
      <c r="C63" s="117">
        <v>238910</v>
      </c>
    </row>
    <row r="64" spans="1:3" ht="16.5" customHeight="1" x14ac:dyDescent="0.25">
      <c r="A64" s="118" t="s">
        <v>180</v>
      </c>
      <c r="B64" s="117" t="s">
        <v>193</v>
      </c>
      <c r="C64" s="117">
        <v>238120</v>
      </c>
    </row>
    <row r="65" spans="1:3" ht="16.5" customHeight="1" x14ac:dyDescent="0.25">
      <c r="A65" s="118" t="s">
        <v>180</v>
      </c>
      <c r="B65" s="117" t="s">
        <v>194</v>
      </c>
      <c r="C65" s="117">
        <v>238340</v>
      </c>
    </row>
    <row r="66" spans="1:3" ht="16.5" customHeight="1" x14ac:dyDescent="0.25">
      <c r="A66" s="118" t="s">
        <v>180</v>
      </c>
      <c r="B66" s="117" t="s">
        <v>195</v>
      </c>
      <c r="C66" s="117">
        <v>238290</v>
      </c>
    </row>
    <row r="67" spans="1:3" ht="16.5" customHeight="1" x14ac:dyDescent="0.25">
      <c r="A67" s="118" t="s">
        <v>180</v>
      </c>
      <c r="B67" s="117" t="s">
        <v>196</v>
      </c>
      <c r="C67" s="117">
        <v>238390</v>
      </c>
    </row>
    <row r="68" spans="1:3" ht="16.5" customHeight="1" x14ac:dyDescent="0.25">
      <c r="A68" s="118" t="s">
        <v>180</v>
      </c>
      <c r="B68" s="117" t="s">
        <v>197</v>
      </c>
      <c r="C68" s="117">
        <v>238190</v>
      </c>
    </row>
    <row r="69" spans="1:3" ht="16.5" customHeight="1" x14ac:dyDescent="0.25">
      <c r="A69" s="118" t="s">
        <v>180</v>
      </c>
      <c r="B69" s="117" t="s">
        <v>198</v>
      </c>
      <c r="C69" s="117">
        <v>238990</v>
      </c>
    </row>
    <row r="70" spans="1:3" ht="16.5" customHeight="1" x14ac:dyDescent="0.25">
      <c r="A70" s="118" t="s">
        <v>93</v>
      </c>
      <c r="B70" s="117" t="s">
        <v>199</v>
      </c>
      <c r="C70" s="117">
        <v>611000</v>
      </c>
    </row>
    <row r="71" spans="1:3" ht="16.5" customHeight="1" x14ac:dyDescent="0.25">
      <c r="A71" s="118" t="s">
        <v>94</v>
      </c>
      <c r="B71" s="117" t="s">
        <v>200</v>
      </c>
      <c r="C71" s="117">
        <v>522100</v>
      </c>
    </row>
    <row r="72" spans="1:3" ht="16.5" customHeight="1" x14ac:dyDescent="0.25">
      <c r="A72" s="118" t="s">
        <v>94</v>
      </c>
      <c r="B72" s="117" t="s">
        <v>201</v>
      </c>
      <c r="C72" s="117">
        <v>522200</v>
      </c>
    </row>
    <row r="73" spans="1:3" ht="16.5" customHeight="1" x14ac:dyDescent="0.25">
      <c r="A73" s="118" t="s">
        <v>94</v>
      </c>
      <c r="B73" s="117" t="s">
        <v>202</v>
      </c>
      <c r="C73" s="117">
        <v>522300</v>
      </c>
    </row>
    <row r="74" spans="1:3" ht="16.5" customHeight="1" x14ac:dyDescent="0.25">
      <c r="A74" s="118" t="s">
        <v>95</v>
      </c>
      <c r="B74" s="117" t="s">
        <v>203</v>
      </c>
      <c r="C74" s="117">
        <v>524210</v>
      </c>
    </row>
    <row r="75" spans="1:3" ht="16.5" customHeight="1" x14ac:dyDescent="0.25">
      <c r="A75" s="118" t="s">
        <v>95</v>
      </c>
      <c r="B75" s="117" t="s">
        <v>204</v>
      </c>
      <c r="C75" s="117">
        <v>524290</v>
      </c>
    </row>
    <row r="76" spans="1:3" ht="16.5" customHeight="1" x14ac:dyDescent="0.25">
      <c r="A76" s="118" t="s">
        <v>206</v>
      </c>
      <c r="B76" s="117" t="s">
        <v>205</v>
      </c>
      <c r="C76" s="117">
        <v>523160</v>
      </c>
    </row>
    <row r="77" spans="1:3" ht="16.5" customHeight="1" x14ac:dyDescent="0.25">
      <c r="A77" s="118" t="s">
        <v>206</v>
      </c>
      <c r="B77" s="117" t="s">
        <v>207</v>
      </c>
      <c r="C77" s="117">
        <v>523150</v>
      </c>
    </row>
    <row r="78" spans="1:3" ht="16.5" customHeight="1" x14ac:dyDescent="0.25">
      <c r="A78" s="118" t="s">
        <v>206</v>
      </c>
      <c r="B78" s="117" t="s">
        <v>208</v>
      </c>
      <c r="C78" s="117">
        <v>523210</v>
      </c>
    </row>
    <row r="79" spans="1:3" ht="16.5" customHeight="1" x14ac:dyDescent="0.25">
      <c r="A79" s="118" t="s">
        <v>206</v>
      </c>
      <c r="B79" s="117" t="s">
        <v>209</v>
      </c>
      <c r="C79" s="117">
        <v>523900</v>
      </c>
    </row>
    <row r="80" spans="1:3" ht="16.5" customHeight="1" x14ac:dyDescent="0.25">
      <c r="A80" s="118" t="s">
        <v>96</v>
      </c>
      <c r="B80" s="117" t="s">
        <v>210</v>
      </c>
      <c r="C80" s="117">
        <v>621610</v>
      </c>
    </row>
    <row r="81" spans="1:3" ht="16.5" customHeight="1" x14ac:dyDescent="0.25">
      <c r="A81" s="118" t="s">
        <v>96</v>
      </c>
      <c r="B81" s="117" t="s">
        <v>211</v>
      </c>
      <c r="C81" s="117">
        <v>621510</v>
      </c>
    </row>
    <row r="82" spans="1:3" ht="16.5" customHeight="1" x14ac:dyDescent="0.25">
      <c r="A82" s="118" t="s">
        <v>96</v>
      </c>
      <c r="B82" s="117" t="s">
        <v>212</v>
      </c>
      <c r="C82" s="117">
        <v>621310</v>
      </c>
    </row>
    <row r="83" spans="1:3" ht="16.5" customHeight="1" x14ac:dyDescent="0.25">
      <c r="A83" s="118" t="s">
        <v>96</v>
      </c>
      <c r="B83" s="117" t="s">
        <v>213</v>
      </c>
      <c r="C83" s="117">
        <v>621210</v>
      </c>
    </row>
    <row r="84" spans="1:3" ht="16.5" customHeight="1" x14ac:dyDescent="0.25">
      <c r="A84" s="118" t="s">
        <v>96</v>
      </c>
      <c r="B84" s="117" t="s">
        <v>214</v>
      </c>
      <c r="C84" s="117">
        <v>621330</v>
      </c>
    </row>
    <row r="85" spans="1:3" ht="16.5" customHeight="1" x14ac:dyDescent="0.25">
      <c r="A85" s="118" t="s">
        <v>96</v>
      </c>
      <c r="B85" s="117" t="s">
        <v>215</v>
      </c>
      <c r="C85" s="117">
        <v>621320</v>
      </c>
    </row>
    <row r="86" spans="1:3" ht="16.5" customHeight="1" x14ac:dyDescent="0.25">
      <c r="A86" s="118" t="s">
        <v>96</v>
      </c>
      <c r="B86" s="117" t="s">
        <v>216</v>
      </c>
      <c r="C86" s="117">
        <v>621340</v>
      </c>
    </row>
    <row r="87" spans="1:3" ht="16.5" customHeight="1" x14ac:dyDescent="0.25">
      <c r="A87" s="118" t="s">
        <v>96</v>
      </c>
      <c r="B87" s="117" t="s">
        <v>217</v>
      </c>
      <c r="C87" s="117">
        <v>621111</v>
      </c>
    </row>
    <row r="88" spans="1:3" ht="16.5" customHeight="1" x14ac:dyDescent="0.25">
      <c r="A88" s="118" t="s">
        <v>96</v>
      </c>
      <c r="B88" s="117" t="s">
        <v>218</v>
      </c>
      <c r="C88" s="117">
        <v>621112</v>
      </c>
    </row>
    <row r="89" spans="1:3" ht="16.5" customHeight="1" x14ac:dyDescent="0.25">
      <c r="A89" s="118" t="s">
        <v>96</v>
      </c>
      <c r="B89" s="117" t="s">
        <v>219</v>
      </c>
      <c r="C89" s="117">
        <v>621391</v>
      </c>
    </row>
    <row r="90" spans="1:3" ht="16.5" customHeight="1" x14ac:dyDescent="0.25">
      <c r="A90" s="118" t="s">
        <v>96</v>
      </c>
      <c r="B90" s="117" t="s">
        <v>220</v>
      </c>
      <c r="C90" s="117">
        <v>621399</v>
      </c>
    </row>
    <row r="91" spans="1:3" ht="16.5" customHeight="1" x14ac:dyDescent="0.25">
      <c r="A91" s="118" t="s">
        <v>96</v>
      </c>
      <c r="B91" s="117" t="s">
        <v>221</v>
      </c>
      <c r="C91" s="117">
        <v>621400</v>
      </c>
    </row>
    <row r="92" spans="1:3" ht="16.5" customHeight="1" x14ac:dyDescent="0.25">
      <c r="A92" s="118" t="s">
        <v>96</v>
      </c>
      <c r="B92" s="117" t="s">
        <v>222</v>
      </c>
      <c r="C92" s="117">
        <v>621900</v>
      </c>
    </row>
    <row r="93" spans="1:3" ht="16.5" customHeight="1" x14ac:dyDescent="0.25">
      <c r="A93" s="118" t="s">
        <v>97</v>
      </c>
      <c r="B93" s="117" t="s">
        <v>97</v>
      </c>
      <c r="C93" s="117">
        <v>622000</v>
      </c>
    </row>
    <row r="94" spans="1:3" ht="16.5" customHeight="1" x14ac:dyDescent="0.25">
      <c r="A94" s="118" t="s">
        <v>98</v>
      </c>
      <c r="B94" s="117" t="s">
        <v>223</v>
      </c>
      <c r="C94" s="117">
        <v>623000</v>
      </c>
    </row>
    <row r="95" spans="1:3" ht="16.5" customHeight="1" x14ac:dyDescent="0.25">
      <c r="A95" s="118" t="s">
        <v>225</v>
      </c>
      <c r="B95" s="117" t="s">
        <v>224</v>
      </c>
      <c r="C95" s="117">
        <v>624410</v>
      </c>
    </row>
    <row r="96" spans="1:3" ht="16.5" customHeight="1" x14ac:dyDescent="0.25">
      <c r="A96" s="118" t="s">
        <v>225</v>
      </c>
      <c r="B96" s="117" t="s">
        <v>226</v>
      </c>
      <c r="C96" s="117">
        <v>624200</v>
      </c>
    </row>
    <row r="97" spans="1:3" ht="16.5" customHeight="1" x14ac:dyDescent="0.25">
      <c r="A97" s="118" t="s">
        <v>225</v>
      </c>
      <c r="B97" s="117" t="s">
        <v>227</v>
      </c>
      <c r="C97" s="117">
        <v>624100</v>
      </c>
    </row>
    <row r="98" spans="1:3" ht="16.5" customHeight="1" x14ac:dyDescent="0.25">
      <c r="A98" s="118" t="s">
        <v>225</v>
      </c>
      <c r="B98" s="117" t="s">
        <v>228</v>
      </c>
      <c r="C98" s="117">
        <v>624310</v>
      </c>
    </row>
    <row r="99" spans="1:3" ht="16.5" customHeight="1" x14ac:dyDescent="0.25">
      <c r="A99" s="118" t="s">
        <v>230</v>
      </c>
      <c r="B99" s="117" t="s">
        <v>229</v>
      </c>
      <c r="C99" s="117">
        <v>513000</v>
      </c>
    </row>
    <row r="100" spans="1:3" ht="16.5" customHeight="1" x14ac:dyDescent="0.25">
      <c r="A100" s="118" t="s">
        <v>232</v>
      </c>
      <c r="B100" s="117" t="s">
        <v>231</v>
      </c>
      <c r="C100" s="117">
        <v>516000</v>
      </c>
    </row>
    <row r="101" spans="1:3" ht="25.5" x14ac:dyDescent="0.25">
      <c r="A101" s="118" t="s">
        <v>232</v>
      </c>
      <c r="B101" s="117" t="s">
        <v>233</v>
      </c>
      <c r="C101" s="117">
        <v>517000</v>
      </c>
    </row>
    <row r="102" spans="1:3" ht="16.5" customHeight="1" x14ac:dyDescent="0.25">
      <c r="A102" s="118" t="s">
        <v>235</v>
      </c>
      <c r="B102" s="117" t="s">
        <v>234</v>
      </c>
      <c r="C102" s="117">
        <v>518210</v>
      </c>
    </row>
    <row r="103" spans="1:3" ht="16.5" customHeight="1" x14ac:dyDescent="0.25">
      <c r="A103" s="118" t="s">
        <v>235</v>
      </c>
      <c r="B103" s="117" t="s">
        <v>236</v>
      </c>
      <c r="C103" s="117">
        <v>519200</v>
      </c>
    </row>
    <row r="104" spans="1:3" ht="16.5" customHeight="1" x14ac:dyDescent="0.25">
      <c r="A104" s="118" t="s">
        <v>238</v>
      </c>
      <c r="B104" s="117" t="s">
        <v>237</v>
      </c>
      <c r="C104" s="117">
        <v>512100</v>
      </c>
    </row>
    <row r="105" spans="1:3" ht="16.5" customHeight="1" x14ac:dyDescent="0.25">
      <c r="A105" s="118" t="s">
        <v>238</v>
      </c>
      <c r="B105" s="117" t="s">
        <v>239</v>
      </c>
      <c r="C105" s="117">
        <v>512200</v>
      </c>
    </row>
    <row r="106" spans="1:3" ht="16.5" customHeight="1" x14ac:dyDescent="0.25">
      <c r="A106" s="118" t="s">
        <v>99</v>
      </c>
      <c r="B106" s="117" t="s">
        <v>240</v>
      </c>
      <c r="C106" s="117">
        <v>315000</v>
      </c>
    </row>
    <row r="107" spans="1:3" ht="16.5" customHeight="1" x14ac:dyDescent="0.25">
      <c r="A107" s="118" t="s">
        <v>99</v>
      </c>
      <c r="B107" s="117" t="s">
        <v>241</v>
      </c>
      <c r="C107" s="117">
        <v>312000</v>
      </c>
    </row>
    <row r="108" spans="1:3" ht="16.5" customHeight="1" x14ac:dyDescent="0.25">
      <c r="A108" s="118" t="s">
        <v>99</v>
      </c>
      <c r="B108" s="117" t="s">
        <v>242</v>
      </c>
      <c r="C108" s="117">
        <v>334000</v>
      </c>
    </row>
    <row r="109" spans="1:3" ht="16.5" customHeight="1" x14ac:dyDescent="0.25">
      <c r="A109" s="118" t="s">
        <v>99</v>
      </c>
      <c r="B109" s="117" t="s">
        <v>243</v>
      </c>
      <c r="C109" s="117">
        <v>335000</v>
      </c>
    </row>
    <row r="110" spans="1:3" ht="16.5" customHeight="1" x14ac:dyDescent="0.25">
      <c r="A110" s="118" t="s">
        <v>99</v>
      </c>
      <c r="B110" s="117" t="s">
        <v>244</v>
      </c>
      <c r="C110" s="117">
        <v>332000</v>
      </c>
    </row>
    <row r="111" spans="1:3" ht="16.5" customHeight="1" x14ac:dyDescent="0.25">
      <c r="A111" s="118" t="s">
        <v>99</v>
      </c>
      <c r="B111" s="117" t="s">
        <v>245</v>
      </c>
      <c r="C111" s="117">
        <v>337000</v>
      </c>
    </row>
    <row r="112" spans="1:3" ht="16.5" customHeight="1" x14ac:dyDescent="0.25">
      <c r="A112" s="118" t="s">
        <v>99</v>
      </c>
      <c r="B112" s="117" t="s">
        <v>246</v>
      </c>
      <c r="C112" s="117">
        <v>333000</v>
      </c>
    </row>
    <row r="113" spans="1:3" ht="16.5" customHeight="1" x14ac:dyDescent="0.25">
      <c r="A113" s="118" t="s">
        <v>99</v>
      </c>
      <c r="B113" s="117" t="s">
        <v>247</v>
      </c>
      <c r="C113" s="117">
        <v>339110</v>
      </c>
    </row>
    <row r="114" spans="1:3" ht="16.5" customHeight="1" x14ac:dyDescent="0.25">
      <c r="A114" s="118" t="s">
        <v>99</v>
      </c>
      <c r="B114" s="117" t="s">
        <v>248</v>
      </c>
      <c r="C114" s="117">
        <v>322000</v>
      </c>
    </row>
    <row r="115" spans="1:3" ht="16.5" customHeight="1" x14ac:dyDescent="0.25">
      <c r="A115" s="118" t="s">
        <v>99</v>
      </c>
      <c r="B115" s="117" t="s">
        <v>249</v>
      </c>
      <c r="C115" s="117">
        <v>324100</v>
      </c>
    </row>
    <row r="116" spans="1:3" ht="16.5" customHeight="1" x14ac:dyDescent="0.25">
      <c r="A116" s="118" t="s">
        <v>99</v>
      </c>
      <c r="B116" s="117" t="s">
        <v>250</v>
      </c>
      <c r="C116" s="117">
        <v>326000</v>
      </c>
    </row>
    <row r="117" spans="1:3" ht="16.5" customHeight="1" x14ac:dyDescent="0.25">
      <c r="A117" s="118" t="s">
        <v>99</v>
      </c>
      <c r="B117" s="117" t="s">
        <v>251</v>
      </c>
      <c r="C117" s="117">
        <v>331000</v>
      </c>
    </row>
    <row r="118" spans="1:3" ht="16.5" customHeight="1" x14ac:dyDescent="0.25">
      <c r="A118" s="118" t="s">
        <v>99</v>
      </c>
      <c r="B118" s="117" t="s">
        <v>252</v>
      </c>
      <c r="C118" s="117">
        <v>323100</v>
      </c>
    </row>
    <row r="119" spans="1:3" ht="16.5" customHeight="1" x14ac:dyDescent="0.25">
      <c r="A119" s="118" t="s">
        <v>99</v>
      </c>
      <c r="B119" s="117" t="s">
        <v>253</v>
      </c>
      <c r="C119" s="117">
        <v>313000</v>
      </c>
    </row>
    <row r="120" spans="1:3" ht="16.5" customHeight="1" x14ac:dyDescent="0.25">
      <c r="A120" s="118" t="s">
        <v>99</v>
      </c>
      <c r="B120" s="117" t="s">
        <v>254</v>
      </c>
      <c r="C120" s="117">
        <v>314000</v>
      </c>
    </row>
    <row r="121" spans="1:3" ht="16.5" customHeight="1" x14ac:dyDescent="0.25">
      <c r="A121" s="118" t="s">
        <v>99</v>
      </c>
      <c r="B121" s="117" t="s">
        <v>255</v>
      </c>
      <c r="C121" s="117">
        <v>336000</v>
      </c>
    </row>
    <row r="122" spans="1:3" ht="16.5" customHeight="1" x14ac:dyDescent="0.25">
      <c r="A122" s="118" t="s">
        <v>99</v>
      </c>
      <c r="B122" s="117" t="s">
        <v>256</v>
      </c>
      <c r="C122" s="117">
        <v>321000</v>
      </c>
    </row>
    <row r="123" spans="1:3" ht="16.5" customHeight="1" x14ac:dyDescent="0.25">
      <c r="A123" s="118" t="s">
        <v>99</v>
      </c>
      <c r="B123" s="117" t="s">
        <v>257</v>
      </c>
      <c r="C123" s="117">
        <v>339900</v>
      </c>
    </row>
    <row r="124" spans="1:3" ht="16.5" customHeight="1" x14ac:dyDescent="0.25">
      <c r="A124" s="118" t="s">
        <v>100</v>
      </c>
      <c r="B124" s="117" t="s">
        <v>258</v>
      </c>
      <c r="C124" s="117">
        <v>325100</v>
      </c>
    </row>
    <row r="125" spans="1:3" ht="16.5" customHeight="1" x14ac:dyDescent="0.25">
      <c r="A125" s="118" t="s">
        <v>260</v>
      </c>
      <c r="B125" s="117" t="s">
        <v>259</v>
      </c>
      <c r="C125" s="117">
        <v>325500</v>
      </c>
    </row>
    <row r="126" spans="1:3" ht="16.5" customHeight="1" x14ac:dyDescent="0.25">
      <c r="A126" s="118" t="s">
        <v>260</v>
      </c>
      <c r="B126" s="117" t="s">
        <v>261</v>
      </c>
      <c r="C126" s="117">
        <v>325300</v>
      </c>
    </row>
    <row r="127" spans="1:3" ht="16.5" customHeight="1" x14ac:dyDescent="0.25">
      <c r="A127" s="118" t="s">
        <v>260</v>
      </c>
      <c r="B127" s="117" t="s">
        <v>262</v>
      </c>
      <c r="C127" s="117">
        <v>325410</v>
      </c>
    </row>
    <row r="128" spans="1:3" ht="16.5" customHeight="1" x14ac:dyDescent="0.25">
      <c r="A128" s="118" t="s">
        <v>260</v>
      </c>
      <c r="B128" s="117" t="s">
        <v>263</v>
      </c>
      <c r="C128" s="117">
        <v>325200</v>
      </c>
    </row>
    <row r="129" spans="1:3" ht="16.5" customHeight="1" x14ac:dyDescent="0.25">
      <c r="A129" s="118" t="s">
        <v>260</v>
      </c>
      <c r="B129" s="117" t="s">
        <v>264</v>
      </c>
      <c r="C129" s="117">
        <v>325600</v>
      </c>
    </row>
    <row r="130" spans="1:3" ht="16.5" customHeight="1" x14ac:dyDescent="0.25">
      <c r="A130" s="118" t="s">
        <v>260</v>
      </c>
      <c r="B130" s="117" t="s">
        <v>265</v>
      </c>
      <c r="C130" s="117">
        <v>325900</v>
      </c>
    </row>
    <row r="131" spans="1:3" ht="16.5" customHeight="1" x14ac:dyDescent="0.25">
      <c r="A131" s="118" t="s">
        <v>101</v>
      </c>
      <c r="B131" s="117" t="s">
        <v>266</v>
      </c>
      <c r="C131" s="117">
        <v>311110</v>
      </c>
    </row>
    <row r="132" spans="1:3" ht="16.5" customHeight="1" x14ac:dyDescent="0.25">
      <c r="A132" s="118" t="s">
        <v>101</v>
      </c>
      <c r="B132" s="117" t="s">
        <v>267</v>
      </c>
      <c r="C132" s="117">
        <v>311800</v>
      </c>
    </row>
    <row r="133" spans="1:3" ht="16.5" customHeight="1" x14ac:dyDescent="0.25">
      <c r="A133" s="118" t="s">
        <v>101</v>
      </c>
      <c r="B133" s="117" t="s">
        <v>268</v>
      </c>
      <c r="C133" s="117">
        <v>311500</v>
      </c>
    </row>
    <row r="134" spans="1:3" ht="16.5" customHeight="1" x14ac:dyDescent="0.25">
      <c r="A134" s="118" t="s">
        <v>101</v>
      </c>
      <c r="B134" s="117" t="s">
        <v>269</v>
      </c>
      <c r="C134" s="117">
        <v>311400</v>
      </c>
    </row>
    <row r="135" spans="1:3" ht="16.5" customHeight="1" x14ac:dyDescent="0.25">
      <c r="A135" s="118" t="s">
        <v>101</v>
      </c>
      <c r="B135" s="117" t="s">
        <v>270</v>
      </c>
      <c r="C135" s="117">
        <v>311200</v>
      </c>
    </row>
    <row r="136" spans="1:3" ht="16.5" customHeight="1" x14ac:dyDescent="0.25">
      <c r="A136" s="118" t="s">
        <v>101</v>
      </c>
      <c r="B136" s="117" t="s">
        <v>271</v>
      </c>
      <c r="C136" s="117">
        <v>311610</v>
      </c>
    </row>
    <row r="137" spans="1:3" ht="16.5" customHeight="1" x14ac:dyDescent="0.25">
      <c r="A137" s="118" t="s">
        <v>101</v>
      </c>
      <c r="B137" s="117" t="s">
        <v>272</v>
      </c>
      <c r="C137" s="117">
        <v>311710</v>
      </c>
    </row>
    <row r="138" spans="1:3" ht="16.5" customHeight="1" x14ac:dyDescent="0.25">
      <c r="A138" s="118" t="s">
        <v>101</v>
      </c>
      <c r="B138" s="117" t="s">
        <v>273</v>
      </c>
      <c r="C138" s="117">
        <v>311300</v>
      </c>
    </row>
    <row r="139" spans="1:3" ht="16.5" customHeight="1" x14ac:dyDescent="0.25">
      <c r="A139" s="118" t="s">
        <v>101</v>
      </c>
      <c r="B139" s="117" t="s">
        <v>274</v>
      </c>
      <c r="C139" s="117">
        <v>311900</v>
      </c>
    </row>
    <row r="140" spans="1:3" ht="16.5" customHeight="1" x14ac:dyDescent="0.25">
      <c r="A140" s="118" t="s">
        <v>102</v>
      </c>
      <c r="B140" s="117" t="s">
        <v>275</v>
      </c>
      <c r="C140" s="117">
        <v>316210</v>
      </c>
    </row>
    <row r="141" spans="1:3" ht="16.5" customHeight="1" x14ac:dyDescent="0.25">
      <c r="A141" s="118" t="s">
        <v>102</v>
      </c>
      <c r="B141" s="117" t="s">
        <v>276</v>
      </c>
      <c r="C141" s="117">
        <v>316110</v>
      </c>
    </row>
    <row r="142" spans="1:3" ht="16.5" customHeight="1" x14ac:dyDescent="0.25">
      <c r="A142" s="118" t="s">
        <v>102</v>
      </c>
      <c r="B142" s="117" t="s">
        <v>277</v>
      </c>
      <c r="C142" s="117">
        <v>316990</v>
      </c>
    </row>
    <row r="143" spans="1:3" ht="16.5" customHeight="1" x14ac:dyDescent="0.25">
      <c r="A143" s="118" t="s">
        <v>279</v>
      </c>
      <c r="B143" s="117" t="s">
        <v>278</v>
      </c>
      <c r="C143" s="117">
        <v>327300</v>
      </c>
    </row>
    <row r="144" spans="1:3" ht="16.5" customHeight="1" x14ac:dyDescent="0.25">
      <c r="A144" s="118" t="s">
        <v>279</v>
      </c>
      <c r="B144" s="117" t="s">
        <v>280</v>
      </c>
      <c r="C144" s="117">
        <v>327100</v>
      </c>
    </row>
    <row r="145" spans="1:3" ht="16.5" customHeight="1" x14ac:dyDescent="0.25">
      <c r="A145" s="118" t="s">
        <v>279</v>
      </c>
      <c r="B145" s="117" t="s">
        <v>281</v>
      </c>
      <c r="C145" s="117">
        <v>327210</v>
      </c>
    </row>
    <row r="146" spans="1:3" ht="16.5" customHeight="1" x14ac:dyDescent="0.25">
      <c r="A146" s="118" t="s">
        <v>279</v>
      </c>
      <c r="B146" s="117" t="s">
        <v>282</v>
      </c>
      <c r="C146" s="117">
        <v>327400</v>
      </c>
    </row>
    <row r="147" spans="1:3" ht="16.5" customHeight="1" x14ac:dyDescent="0.25">
      <c r="A147" s="118" t="s">
        <v>279</v>
      </c>
      <c r="B147" s="117" t="s">
        <v>283</v>
      </c>
      <c r="C147" s="117">
        <v>327900</v>
      </c>
    </row>
    <row r="148" spans="1:3" ht="16.5" customHeight="1" x14ac:dyDescent="0.25">
      <c r="A148" s="118" t="s">
        <v>103</v>
      </c>
      <c r="B148" s="117" t="s">
        <v>284</v>
      </c>
      <c r="C148" s="117">
        <v>212110</v>
      </c>
    </row>
    <row r="149" spans="1:3" ht="16.5" customHeight="1" x14ac:dyDescent="0.25">
      <c r="A149" s="118" t="s">
        <v>103</v>
      </c>
      <c r="B149" s="117" t="s">
        <v>285</v>
      </c>
      <c r="C149" s="117">
        <v>211120</v>
      </c>
    </row>
    <row r="150" spans="1:3" ht="16.5" customHeight="1" x14ac:dyDescent="0.25">
      <c r="A150" s="118" t="s">
        <v>103</v>
      </c>
      <c r="B150" s="117" t="s">
        <v>286</v>
      </c>
      <c r="C150" s="117">
        <v>212200</v>
      </c>
    </row>
    <row r="151" spans="1:3" ht="16.5" customHeight="1" x14ac:dyDescent="0.25">
      <c r="A151" s="118" t="s">
        <v>103</v>
      </c>
      <c r="B151" s="117" t="s">
        <v>287</v>
      </c>
      <c r="C151" s="117">
        <v>211130</v>
      </c>
    </row>
    <row r="152" spans="1:3" ht="16.5" customHeight="1" x14ac:dyDescent="0.25">
      <c r="A152" s="118" t="s">
        <v>103</v>
      </c>
      <c r="B152" s="117" t="s">
        <v>288</v>
      </c>
      <c r="C152" s="117">
        <v>212300</v>
      </c>
    </row>
    <row r="153" spans="1:3" ht="16.5" customHeight="1" x14ac:dyDescent="0.25">
      <c r="A153" s="118" t="s">
        <v>103</v>
      </c>
      <c r="B153" s="117" t="s">
        <v>289</v>
      </c>
      <c r="C153" s="117">
        <v>213110</v>
      </c>
    </row>
    <row r="154" spans="1:3" ht="16.5" customHeight="1" x14ac:dyDescent="0.25">
      <c r="A154" s="118" t="s">
        <v>112</v>
      </c>
      <c r="B154" s="117" t="s">
        <v>290</v>
      </c>
      <c r="C154" s="117">
        <v>812111</v>
      </c>
    </row>
    <row r="155" spans="1:3" ht="16.5" customHeight="1" x14ac:dyDescent="0.25">
      <c r="A155" s="118" t="s">
        <v>112</v>
      </c>
      <c r="B155" s="117" t="s">
        <v>291</v>
      </c>
      <c r="C155" s="117">
        <v>812112</v>
      </c>
    </row>
    <row r="156" spans="1:3" ht="16.5" customHeight="1" x14ac:dyDescent="0.25">
      <c r="A156" s="118" t="s">
        <v>112</v>
      </c>
      <c r="B156" s="117" t="s">
        <v>292</v>
      </c>
      <c r="C156" s="117">
        <v>812220</v>
      </c>
    </row>
    <row r="157" spans="1:3" ht="16.5" customHeight="1" x14ac:dyDescent="0.25">
      <c r="A157" s="118" t="s">
        <v>112</v>
      </c>
      <c r="B157" s="117" t="s">
        <v>293</v>
      </c>
      <c r="C157" s="117">
        <v>812310</v>
      </c>
    </row>
    <row r="158" spans="1:3" ht="25.5" x14ac:dyDescent="0.25">
      <c r="A158" s="118" t="s">
        <v>112</v>
      </c>
      <c r="B158" s="117" t="s">
        <v>294</v>
      </c>
      <c r="C158" s="117">
        <v>812320</v>
      </c>
    </row>
    <row r="159" spans="1:3" ht="16.5" customHeight="1" x14ac:dyDescent="0.25">
      <c r="A159" s="118" t="s">
        <v>112</v>
      </c>
      <c r="B159" s="117" t="s">
        <v>295</v>
      </c>
      <c r="C159" s="117">
        <v>812210</v>
      </c>
    </row>
    <row r="160" spans="1:3" ht="16.5" customHeight="1" x14ac:dyDescent="0.25">
      <c r="A160" s="118" t="s">
        <v>112</v>
      </c>
      <c r="B160" s="117" t="s">
        <v>296</v>
      </c>
      <c r="C160" s="117">
        <v>812330</v>
      </c>
    </row>
    <row r="161" spans="1:3" ht="16.5" customHeight="1" x14ac:dyDescent="0.25">
      <c r="A161" s="118" t="s">
        <v>112</v>
      </c>
      <c r="B161" s="117" t="s">
        <v>297</v>
      </c>
      <c r="C161" s="117">
        <v>812113</v>
      </c>
    </row>
    <row r="162" spans="1:3" ht="16.5" customHeight="1" x14ac:dyDescent="0.25">
      <c r="A162" s="118" t="s">
        <v>112</v>
      </c>
      <c r="B162" s="117" t="s">
        <v>298</v>
      </c>
      <c r="C162" s="117">
        <v>812930</v>
      </c>
    </row>
    <row r="163" spans="1:3" ht="16.5" customHeight="1" x14ac:dyDescent="0.25">
      <c r="A163" s="118" t="s">
        <v>112</v>
      </c>
      <c r="B163" s="117" t="s">
        <v>299</v>
      </c>
      <c r="C163" s="117">
        <v>812910</v>
      </c>
    </row>
    <row r="164" spans="1:3" ht="16.5" customHeight="1" x14ac:dyDescent="0.25">
      <c r="A164" s="118" t="s">
        <v>112</v>
      </c>
      <c r="B164" s="117" t="s">
        <v>300</v>
      </c>
      <c r="C164" s="117">
        <v>812920</v>
      </c>
    </row>
    <row r="165" spans="1:3" ht="16.5" customHeight="1" x14ac:dyDescent="0.25">
      <c r="A165" s="118" t="s">
        <v>112</v>
      </c>
      <c r="B165" s="117" t="s">
        <v>301</v>
      </c>
      <c r="C165" s="117">
        <v>812190</v>
      </c>
    </row>
    <row r="166" spans="1:3" ht="16.5" customHeight="1" x14ac:dyDescent="0.25">
      <c r="A166" s="118" t="s">
        <v>112</v>
      </c>
      <c r="B166" s="117" t="s">
        <v>302</v>
      </c>
      <c r="C166" s="117">
        <v>812990</v>
      </c>
    </row>
    <row r="167" spans="1:3" ht="16.5" customHeight="1" x14ac:dyDescent="0.25">
      <c r="A167" s="118" t="s">
        <v>113</v>
      </c>
      <c r="B167" s="117" t="s">
        <v>303</v>
      </c>
      <c r="C167" s="117">
        <v>811120</v>
      </c>
    </row>
    <row r="168" spans="1:3" ht="16.5" customHeight="1" x14ac:dyDescent="0.25">
      <c r="A168" s="118" t="s">
        <v>113</v>
      </c>
      <c r="B168" s="117" t="s">
        <v>304</v>
      </c>
      <c r="C168" s="117">
        <v>811110</v>
      </c>
    </row>
    <row r="169" spans="1:3" ht="16.5" customHeight="1" x14ac:dyDescent="0.25">
      <c r="A169" s="118" t="s">
        <v>113</v>
      </c>
      <c r="B169" s="117" t="s">
        <v>305</v>
      </c>
      <c r="C169" s="117">
        <v>811190</v>
      </c>
    </row>
    <row r="170" spans="1:3" ht="16.5" customHeight="1" x14ac:dyDescent="0.25">
      <c r="A170" s="118" t="s">
        <v>113</v>
      </c>
      <c r="B170" s="117" t="s">
        <v>306</v>
      </c>
      <c r="C170" s="117">
        <v>811310</v>
      </c>
    </row>
    <row r="171" spans="1:3" ht="16.5" customHeight="1" x14ac:dyDescent="0.25">
      <c r="A171" s="118" t="s">
        <v>113</v>
      </c>
      <c r="B171" s="117" t="s">
        <v>307</v>
      </c>
      <c r="C171" s="117">
        <v>811210</v>
      </c>
    </row>
    <row r="172" spans="1:3" ht="16.5" customHeight="1" x14ac:dyDescent="0.25">
      <c r="A172" s="118" t="s">
        <v>113</v>
      </c>
      <c r="B172" s="117" t="s">
        <v>308</v>
      </c>
      <c r="C172" s="117">
        <v>811430</v>
      </c>
    </row>
    <row r="173" spans="1:3" ht="16.5" customHeight="1" x14ac:dyDescent="0.25">
      <c r="A173" s="118" t="s">
        <v>113</v>
      </c>
      <c r="B173" s="117" t="s">
        <v>309</v>
      </c>
      <c r="C173" s="117">
        <v>811410</v>
      </c>
    </row>
    <row r="174" spans="1:3" ht="16.5" customHeight="1" x14ac:dyDescent="0.25">
      <c r="A174" s="118" t="s">
        <v>113</v>
      </c>
      <c r="B174" s="117" t="s">
        <v>310</v>
      </c>
      <c r="C174" s="117">
        <v>811420</v>
      </c>
    </row>
    <row r="175" spans="1:3" ht="16.5" customHeight="1" x14ac:dyDescent="0.25">
      <c r="A175" s="118" t="s">
        <v>113</v>
      </c>
      <c r="B175" s="117" t="s">
        <v>311</v>
      </c>
      <c r="C175" s="117">
        <v>811490</v>
      </c>
    </row>
    <row r="176" spans="1:3" ht="16.5" customHeight="1" x14ac:dyDescent="0.25">
      <c r="A176" s="118" t="s">
        <v>313</v>
      </c>
      <c r="B176" s="117" t="s">
        <v>312</v>
      </c>
      <c r="C176" s="117">
        <v>541100</v>
      </c>
    </row>
    <row r="177" spans="1:3" ht="16.5" customHeight="1" x14ac:dyDescent="0.25">
      <c r="A177" s="118" t="s">
        <v>313</v>
      </c>
      <c r="B177" s="117" t="s">
        <v>314</v>
      </c>
      <c r="C177" s="117">
        <v>541211</v>
      </c>
    </row>
    <row r="178" spans="1:3" ht="16.5" customHeight="1" x14ac:dyDescent="0.25">
      <c r="A178" s="118" t="s">
        <v>313</v>
      </c>
      <c r="B178" s="117" t="s">
        <v>315</v>
      </c>
      <c r="C178" s="117">
        <v>541214</v>
      </c>
    </row>
    <row r="179" spans="1:3" ht="16.5" customHeight="1" x14ac:dyDescent="0.25">
      <c r="A179" s="118" t="s">
        <v>313</v>
      </c>
      <c r="B179" s="117" t="s">
        <v>316</v>
      </c>
      <c r="C179" s="117">
        <v>541213</v>
      </c>
    </row>
    <row r="180" spans="1:3" ht="16.5" customHeight="1" x14ac:dyDescent="0.25">
      <c r="A180" s="118" t="s">
        <v>313</v>
      </c>
      <c r="B180" s="117" t="s">
        <v>317</v>
      </c>
      <c r="C180" s="117">
        <v>541219</v>
      </c>
    </row>
    <row r="181" spans="1:3" ht="16.5" customHeight="1" x14ac:dyDescent="0.25">
      <c r="A181" s="118" t="s">
        <v>319</v>
      </c>
      <c r="B181" s="117" t="s">
        <v>318</v>
      </c>
      <c r="C181" s="117">
        <v>541310</v>
      </c>
    </row>
    <row r="182" spans="1:3" ht="16.5" customHeight="1" x14ac:dyDescent="0.25">
      <c r="A182" s="118" t="s">
        <v>319</v>
      </c>
      <c r="B182" s="117" t="s">
        <v>320</v>
      </c>
      <c r="C182" s="117">
        <v>541350</v>
      </c>
    </row>
    <row r="183" spans="1:3" ht="16.5" customHeight="1" x14ac:dyDescent="0.25">
      <c r="A183" s="118" t="s">
        <v>319</v>
      </c>
      <c r="B183" s="117" t="s">
        <v>321</v>
      </c>
      <c r="C183" s="117">
        <v>541340</v>
      </c>
    </row>
    <row r="184" spans="1:3" ht="16.5" customHeight="1" x14ac:dyDescent="0.25">
      <c r="A184" s="118" t="s">
        <v>319</v>
      </c>
      <c r="B184" s="117" t="s">
        <v>322</v>
      </c>
      <c r="C184" s="117">
        <v>541330</v>
      </c>
    </row>
    <row r="185" spans="1:3" ht="16.5" customHeight="1" x14ac:dyDescent="0.25">
      <c r="A185" s="118" t="s">
        <v>319</v>
      </c>
      <c r="B185" s="117" t="s">
        <v>323</v>
      </c>
      <c r="C185" s="117">
        <v>541360</v>
      </c>
    </row>
    <row r="186" spans="1:3" ht="16.5" customHeight="1" x14ac:dyDescent="0.25">
      <c r="A186" s="118" t="s">
        <v>319</v>
      </c>
      <c r="B186" s="117" t="s">
        <v>324</v>
      </c>
      <c r="C186" s="117">
        <v>541320</v>
      </c>
    </row>
    <row r="187" spans="1:3" ht="16.5" customHeight="1" x14ac:dyDescent="0.25">
      <c r="A187" s="118" t="s">
        <v>319</v>
      </c>
      <c r="B187" s="117" t="s">
        <v>325</v>
      </c>
      <c r="C187" s="117">
        <v>541370</v>
      </c>
    </row>
    <row r="188" spans="1:3" ht="16.5" customHeight="1" x14ac:dyDescent="0.25">
      <c r="A188" s="118" t="s">
        <v>319</v>
      </c>
      <c r="B188" s="117" t="s">
        <v>326</v>
      </c>
      <c r="C188" s="117">
        <v>541380</v>
      </c>
    </row>
    <row r="189" spans="1:3" ht="16.5" customHeight="1" x14ac:dyDescent="0.25">
      <c r="A189" s="118" t="s">
        <v>328</v>
      </c>
      <c r="B189" s="117" t="s">
        <v>327</v>
      </c>
      <c r="C189" s="117">
        <v>541510</v>
      </c>
    </row>
    <row r="190" spans="1:3" ht="16.5" customHeight="1" x14ac:dyDescent="0.25">
      <c r="A190" s="118" t="s">
        <v>330</v>
      </c>
      <c r="B190" s="117" t="s">
        <v>329</v>
      </c>
      <c r="C190" s="117">
        <v>541400</v>
      </c>
    </row>
    <row r="191" spans="1:3" ht="16.5" customHeight="1" x14ac:dyDescent="0.25">
      <c r="A191" s="118" t="s">
        <v>332</v>
      </c>
      <c r="B191" s="117" t="s">
        <v>331</v>
      </c>
      <c r="C191" s="117">
        <v>541800</v>
      </c>
    </row>
    <row r="192" spans="1:3" ht="16.5" customHeight="1" x14ac:dyDescent="0.25">
      <c r="A192" s="118" t="s">
        <v>332</v>
      </c>
      <c r="B192" s="117" t="s">
        <v>333</v>
      </c>
      <c r="C192" s="117">
        <v>541600</v>
      </c>
    </row>
    <row r="193" spans="1:3" ht="16.5" customHeight="1" x14ac:dyDescent="0.25">
      <c r="A193" s="118" t="s">
        <v>332</v>
      </c>
      <c r="B193" s="117" t="s">
        <v>334</v>
      </c>
      <c r="C193" s="117">
        <v>541910</v>
      </c>
    </row>
    <row r="194" spans="1:3" ht="16.5" customHeight="1" x14ac:dyDescent="0.25">
      <c r="A194" s="118" t="s">
        <v>332</v>
      </c>
      <c r="B194" s="117" t="s">
        <v>335</v>
      </c>
      <c r="C194" s="117">
        <v>541920</v>
      </c>
    </row>
    <row r="195" spans="1:3" ht="16.5" customHeight="1" x14ac:dyDescent="0.25">
      <c r="A195" s="118" t="s">
        <v>332</v>
      </c>
      <c r="B195" s="117" t="s">
        <v>336</v>
      </c>
      <c r="C195" s="117">
        <v>541700</v>
      </c>
    </row>
    <row r="196" spans="1:3" ht="16.5" customHeight="1" x14ac:dyDescent="0.25">
      <c r="A196" s="118" t="s">
        <v>332</v>
      </c>
      <c r="B196" s="117" t="s">
        <v>337</v>
      </c>
      <c r="C196" s="117">
        <v>541930</v>
      </c>
    </row>
    <row r="197" spans="1:3" ht="16.5" customHeight="1" x14ac:dyDescent="0.25">
      <c r="A197" s="118" t="s">
        <v>332</v>
      </c>
      <c r="B197" s="117" t="s">
        <v>338</v>
      </c>
      <c r="C197" s="117">
        <v>541940</v>
      </c>
    </row>
    <row r="198" spans="1:3" ht="16.5" customHeight="1" x14ac:dyDescent="0.25">
      <c r="A198" s="118" t="s">
        <v>332</v>
      </c>
      <c r="B198" s="117" t="s">
        <v>339</v>
      </c>
      <c r="C198" s="117">
        <v>541990</v>
      </c>
    </row>
    <row r="199" spans="1:3" ht="16.5" customHeight="1" x14ac:dyDescent="0.25">
      <c r="A199" s="118" t="s">
        <v>341</v>
      </c>
      <c r="B199" s="117" t="s">
        <v>340</v>
      </c>
      <c r="C199" s="117">
        <v>531100</v>
      </c>
    </row>
    <row r="200" spans="1:3" ht="16.5" customHeight="1" x14ac:dyDescent="0.25">
      <c r="A200" s="118" t="s">
        <v>341</v>
      </c>
      <c r="B200" s="117" t="s">
        <v>342</v>
      </c>
      <c r="C200" s="117">
        <v>531210</v>
      </c>
    </row>
    <row r="201" spans="1:3" ht="16.5" customHeight="1" x14ac:dyDescent="0.25">
      <c r="A201" s="118" t="s">
        <v>341</v>
      </c>
      <c r="B201" s="117" t="s">
        <v>343</v>
      </c>
      <c r="C201" s="117">
        <v>531320</v>
      </c>
    </row>
    <row r="202" spans="1:3" ht="16.5" customHeight="1" x14ac:dyDescent="0.25">
      <c r="A202" s="118" t="s">
        <v>341</v>
      </c>
      <c r="B202" s="117" t="s">
        <v>344</v>
      </c>
      <c r="C202" s="117">
        <v>531310</v>
      </c>
    </row>
    <row r="203" spans="1:3" ht="16.5" customHeight="1" x14ac:dyDescent="0.25">
      <c r="A203" s="118" t="s">
        <v>341</v>
      </c>
      <c r="B203" s="117" t="s">
        <v>345</v>
      </c>
      <c r="C203" s="117">
        <v>531390</v>
      </c>
    </row>
    <row r="204" spans="1:3" ht="16.5" customHeight="1" x14ac:dyDescent="0.25">
      <c r="A204" s="118" t="s">
        <v>106</v>
      </c>
      <c r="B204" s="117" t="s">
        <v>346</v>
      </c>
      <c r="C204" s="117">
        <v>532100</v>
      </c>
    </row>
    <row r="205" spans="1:3" ht="16.5" customHeight="1" x14ac:dyDescent="0.25">
      <c r="A205" s="118" t="s">
        <v>106</v>
      </c>
      <c r="B205" s="117" t="s">
        <v>347</v>
      </c>
      <c r="C205" s="117">
        <v>532400</v>
      </c>
    </row>
    <row r="206" spans="1:3" ht="16.5" customHeight="1" x14ac:dyDescent="0.25">
      <c r="A206" s="118" t="s">
        <v>106</v>
      </c>
      <c r="B206" s="117" t="s">
        <v>348</v>
      </c>
      <c r="C206" s="117">
        <v>532210</v>
      </c>
    </row>
    <row r="207" spans="1:3" ht="16.5" customHeight="1" x14ac:dyDescent="0.25">
      <c r="A207" s="118" t="s">
        <v>106</v>
      </c>
      <c r="B207" s="117" t="s">
        <v>349</v>
      </c>
      <c r="C207" s="117">
        <v>532281</v>
      </c>
    </row>
    <row r="208" spans="1:3" ht="16.5" customHeight="1" x14ac:dyDescent="0.25">
      <c r="A208" s="118" t="s">
        <v>106</v>
      </c>
      <c r="B208" s="117" t="s">
        <v>350</v>
      </c>
      <c r="C208" s="117">
        <v>532310</v>
      </c>
    </row>
    <row r="209" spans="1:3" ht="16.5" customHeight="1" x14ac:dyDescent="0.25">
      <c r="A209" s="118" t="s">
        <v>106</v>
      </c>
      <c r="B209" s="117" t="s">
        <v>351</v>
      </c>
      <c r="C209" s="117">
        <v>532283</v>
      </c>
    </row>
    <row r="210" spans="1:3" ht="16.5" customHeight="1" x14ac:dyDescent="0.25">
      <c r="A210" s="118" t="s">
        <v>106</v>
      </c>
      <c r="B210" s="117" t="s">
        <v>352</v>
      </c>
      <c r="C210" s="117">
        <v>532284</v>
      </c>
    </row>
    <row r="211" spans="1:3" ht="16.5" customHeight="1" x14ac:dyDescent="0.25">
      <c r="A211" s="118" t="s">
        <v>106</v>
      </c>
      <c r="B211" s="117" t="s">
        <v>353</v>
      </c>
      <c r="C211" s="117">
        <v>532282</v>
      </c>
    </row>
    <row r="212" spans="1:3" ht="16.5" customHeight="1" x14ac:dyDescent="0.25">
      <c r="A212" s="118" t="s">
        <v>106</v>
      </c>
      <c r="B212" s="117" t="s">
        <v>354</v>
      </c>
      <c r="C212" s="117">
        <v>532289</v>
      </c>
    </row>
    <row r="213" spans="1:3" ht="16.5" customHeight="1" x14ac:dyDescent="0.25">
      <c r="A213" s="118" t="s">
        <v>356</v>
      </c>
      <c r="B213" s="117" t="s">
        <v>355</v>
      </c>
      <c r="C213" s="117">
        <v>813000</v>
      </c>
    </row>
    <row r="214" spans="1:3" ht="16.5" customHeight="1" x14ac:dyDescent="0.25">
      <c r="A214" s="118" t="s">
        <v>358</v>
      </c>
      <c r="B214" s="117" t="s">
        <v>357</v>
      </c>
      <c r="C214" s="117">
        <v>444140</v>
      </c>
    </row>
    <row r="215" spans="1:3" ht="16.5" customHeight="1" x14ac:dyDescent="0.25">
      <c r="A215" s="118" t="s">
        <v>358</v>
      </c>
      <c r="B215" s="117" t="s">
        <v>359</v>
      </c>
      <c r="C215" s="117">
        <v>444110</v>
      </c>
    </row>
    <row r="216" spans="1:3" ht="16.5" customHeight="1" x14ac:dyDescent="0.25">
      <c r="A216" s="118" t="s">
        <v>358</v>
      </c>
      <c r="B216" s="117" t="s">
        <v>360</v>
      </c>
      <c r="C216" s="117">
        <v>444200</v>
      </c>
    </row>
    <row r="217" spans="1:3" ht="16.5" customHeight="1" x14ac:dyDescent="0.25">
      <c r="A217" s="118" t="s">
        <v>358</v>
      </c>
      <c r="B217" s="117" t="s">
        <v>361</v>
      </c>
      <c r="C217" s="117">
        <v>444120</v>
      </c>
    </row>
    <row r="218" spans="1:3" ht="16.5" customHeight="1" x14ac:dyDescent="0.25">
      <c r="A218" s="118" t="s">
        <v>358</v>
      </c>
      <c r="B218" s="117" t="s">
        <v>362</v>
      </c>
      <c r="C218" s="117">
        <v>444180</v>
      </c>
    </row>
    <row r="219" spans="1:3" ht="16.5" customHeight="1" x14ac:dyDescent="0.25">
      <c r="A219" s="118" t="s">
        <v>364</v>
      </c>
      <c r="B219" s="117" t="s">
        <v>363</v>
      </c>
      <c r="C219" s="117">
        <v>458110</v>
      </c>
    </row>
    <row r="220" spans="1:3" ht="16.5" customHeight="1" x14ac:dyDescent="0.25">
      <c r="A220" s="118" t="s">
        <v>364</v>
      </c>
      <c r="B220" s="117" t="s">
        <v>365</v>
      </c>
      <c r="C220" s="117">
        <v>458310</v>
      </c>
    </row>
    <row r="221" spans="1:3" ht="16.5" customHeight="1" x14ac:dyDescent="0.25">
      <c r="A221" s="118" t="s">
        <v>364</v>
      </c>
      <c r="B221" s="117" t="s">
        <v>366</v>
      </c>
      <c r="C221" s="117">
        <v>458320</v>
      </c>
    </row>
    <row r="222" spans="1:3" ht="16.5" customHeight="1" x14ac:dyDescent="0.25">
      <c r="A222" s="118" t="s">
        <v>364</v>
      </c>
      <c r="B222" s="117" t="s">
        <v>367</v>
      </c>
      <c r="C222" s="117">
        <v>458210</v>
      </c>
    </row>
    <row r="223" spans="1:3" ht="16.5" customHeight="1" x14ac:dyDescent="0.25">
      <c r="A223" s="118" t="s">
        <v>369</v>
      </c>
      <c r="B223" s="117" t="s">
        <v>368</v>
      </c>
      <c r="C223" s="117">
        <v>449210</v>
      </c>
    </row>
    <row r="224" spans="1:3" ht="16.5" customHeight="1" x14ac:dyDescent="0.25">
      <c r="A224" s="118" t="s">
        <v>371</v>
      </c>
      <c r="B224" s="117" t="s">
        <v>370</v>
      </c>
      <c r="C224" s="117">
        <v>445320</v>
      </c>
    </row>
    <row r="225" spans="1:3" ht="16.5" customHeight="1" x14ac:dyDescent="0.25">
      <c r="A225" s="118" t="s">
        <v>371</v>
      </c>
      <c r="B225" s="117" t="s">
        <v>372</v>
      </c>
      <c r="C225" s="117">
        <v>445250</v>
      </c>
    </row>
    <row r="226" spans="1:3" ht="16.5" customHeight="1" x14ac:dyDescent="0.25">
      <c r="A226" s="118" t="s">
        <v>371</v>
      </c>
      <c r="B226" s="117" t="s">
        <v>373</v>
      </c>
      <c r="C226" s="117">
        <v>445230</v>
      </c>
    </row>
    <row r="227" spans="1:3" ht="16.5" customHeight="1" x14ac:dyDescent="0.25">
      <c r="A227" s="118" t="s">
        <v>371</v>
      </c>
      <c r="B227" s="117" t="s">
        <v>374</v>
      </c>
      <c r="C227" s="117">
        <v>445100</v>
      </c>
    </row>
    <row r="228" spans="1:3" ht="16.5" customHeight="1" x14ac:dyDescent="0.25">
      <c r="A228" s="118" t="s">
        <v>371</v>
      </c>
      <c r="B228" s="117" t="s">
        <v>375</v>
      </c>
      <c r="C228" s="117">
        <v>445240</v>
      </c>
    </row>
    <row r="229" spans="1:3" ht="16.5" customHeight="1" x14ac:dyDescent="0.25">
      <c r="A229" s="118" t="s">
        <v>371</v>
      </c>
      <c r="B229" s="117" t="s">
        <v>376</v>
      </c>
      <c r="C229" s="117">
        <v>445290</v>
      </c>
    </row>
    <row r="230" spans="1:3" ht="16.5" customHeight="1" x14ac:dyDescent="0.25">
      <c r="A230" s="118" t="s">
        <v>371</v>
      </c>
      <c r="B230" s="117" t="s">
        <v>377</v>
      </c>
      <c r="C230" s="117">
        <v>445132</v>
      </c>
    </row>
    <row r="231" spans="1:3" ht="16.5" customHeight="1" x14ac:dyDescent="0.25">
      <c r="A231" s="118" t="s">
        <v>379</v>
      </c>
      <c r="B231" s="117" t="s">
        <v>378</v>
      </c>
      <c r="C231" s="117">
        <v>449110</v>
      </c>
    </row>
    <row r="232" spans="1:3" ht="16.5" customHeight="1" x14ac:dyDescent="0.25">
      <c r="A232" s="118" t="s">
        <v>379</v>
      </c>
      <c r="B232" s="117" t="s">
        <v>380</v>
      </c>
      <c r="C232" s="117">
        <v>449120</v>
      </c>
    </row>
    <row r="233" spans="1:3" ht="16.5" customHeight="1" x14ac:dyDescent="0.25">
      <c r="A233" s="118" t="s">
        <v>382</v>
      </c>
      <c r="B233" s="117" t="s">
        <v>381</v>
      </c>
      <c r="C233" s="117">
        <v>457100</v>
      </c>
    </row>
    <row r="234" spans="1:3" ht="16.5" customHeight="1" x14ac:dyDescent="0.25">
      <c r="A234" s="118" t="s">
        <v>382</v>
      </c>
      <c r="B234" s="117" t="s">
        <v>383</v>
      </c>
      <c r="C234" s="117">
        <v>457210</v>
      </c>
    </row>
    <row r="235" spans="1:3" ht="16.5" customHeight="1" x14ac:dyDescent="0.25">
      <c r="A235" s="118" t="s">
        <v>385</v>
      </c>
      <c r="B235" s="117" t="s">
        <v>384</v>
      </c>
      <c r="C235" s="117">
        <v>455000</v>
      </c>
    </row>
    <row r="236" spans="1:3" ht="16.5" customHeight="1" x14ac:dyDescent="0.25">
      <c r="A236" s="118" t="s">
        <v>387</v>
      </c>
      <c r="B236" s="117" t="s">
        <v>386</v>
      </c>
      <c r="C236" s="117">
        <v>456120</v>
      </c>
    </row>
    <row r="237" spans="1:3" ht="16.5" customHeight="1" x14ac:dyDescent="0.25">
      <c r="A237" s="118" t="s">
        <v>387</v>
      </c>
      <c r="B237" s="117" t="s">
        <v>388</v>
      </c>
      <c r="C237" s="117">
        <v>456130</v>
      </c>
    </row>
    <row r="238" spans="1:3" ht="16.5" customHeight="1" x14ac:dyDescent="0.25">
      <c r="A238" s="118" t="s">
        <v>387</v>
      </c>
      <c r="B238" s="117" t="s">
        <v>389</v>
      </c>
      <c r="C238" s="117">
        <v>456110</v>
      </c>
    </row>
    <row r="239" spans="1:3" ht="16.5" customHeight="1" x14ac:dyDescent="0.25">
      <c r="A239" s="118" t="s">
        <v>387</v>
      </c>
      <c r="B239" s="117" t="s">
        <v>390</v>
      </c>
      <c r="C239" s="117">
        <v>456190</v>
      </c>
    </row>
    <row r="240" spans="1:3" ht="16.5" customHeight="1" x14ac:dyDescent="0.25">
      <c r="A240" s="118" t="s">
        <v>107</v>
      </c>
      <c r="B240" s="117" t="s">
        <v>391</v>
      </c>
      <c r="C240" s="117">
        <v>441300</v>
      </c>
    </row>
    <row r="241" spans="1:3" ht="16.5" customHeight="1" x14ac:dyDescent="0.25">
      <c r="A241" s="118" t="s">
        <v>107</v>
      </c>
      <c r="B241" s="117" t="s">
        <v>392</v>
      </c>
      <c r="C241" s="117">
        <v>441222</v>
      </c>
    </row>
    <row r="242" spans="1:3" ht="16.5" customHeight="1" x14ac:dyDescent="0.25">
      <c r="A242" s="118" t="s">
        <v>107</v>
      </c>
      <c r="B242" s="117" t="s">
        <v>393</v>
      </c>
      <c r="C242" s="117">
        <v>441227</v>
      </c>
    </row>
    <row r="243" spans="1:3" ht="16.5" customHeight="1" x14ac:dyDescent="0.25">
      <c r="A243" s="118" t="s">
        <v>107</v>
      </c>
      <c r="B243" s="117" t="s">
        <v>394</v>
      </c>
      <c r="C243" s="117">
        <v>441110</v>
      </c>
    </row>
    <row r="244" spans="1:3" ht="16.5" customHeight="1" x14ac:dyDescent="0.25">
      <c r="A244" s="118" t="s">
        <v>107</v>
      </c>
      <c r="B244" s="117" t="s">
        <v>395</v>
      </c>
      <c r="C244" s="117">
        <v>441210</v>
      </c>
    </row>
    <row r="245" spans="1:3" ht="16.5" customHeight="1" x14ac:dyDescent="0.25">
      <c r="A245" s="118" t="s">
        <v>107</v>
      </c>
      <c r="B245" s="117" t="s">
        <v>396</v>
      </c>
      <c r="C245" s="117">
        <v>441120</v>
      </c>
    </row>
    <row r="246" spans="1:3" ht="16.5" customHeight="1" x14ac:dyDescent="0.25">
      <c r="A246" s="118" t="s">
        <v>398</v>
      </c>
      <c r="B246" s="117" t="s">
        <v>397</v>
      </c>
      <c r="C246" s="117">
        <v>459210</v>
      </c>
    </row>
    <row r="247" spans="1:3" ht="16.5" customHeight="1" x14ac:dyDescent="0.25">
      <c r="A247" s="118" t="s">
        <v>398</v>
      </c>
      <c r="B247" s="117" t="s">
        <v>399</v>
      </c>
      <c r="C247" s="117">
        <v>459120</v>
      </c>
    </row>
    <row r="248" spans="1:3" ht="16.5" customHeight="1" x14ac:dyDescent="0.25">
      <c r="A248" s="118" t="s">
        <v>398</v>
      </c>
      <c r="B248" s="117" t="s">
        <v>400</v>
      </c>
      <c r="C248" s="117">
        <v>459140</v>
      </c>
    </row>
    <row r="249" spans="1:3" ht="16.5" customHeight="1" x14ac:dyDescent="0.25">
      <c r="A249" s="118" t="s">
        <v>398</v>
      </c>
      <c r="B249" s="117" t="s">
        <v>401</v>
      </c>
      <c r="C249" s="117">
        <v>459130</v>
      </c>
    </row>
    <row r="250" spans="1:3" ht="16.5" customHeight="1" x14ac:dyDescent="0.25">
      <c r="A250" s="118" t="s">
        <v>398</v>
      </c>
      <c r="B250" s="117" t="s">
        <v>402</v>
      </c>
      <c r="C250" s="117">
        <v>459110</v>
      </c>
    </row>
    <row r="251" spans="1:3" ht="16.5" customHeight="1" x14ac:dyDescent="0.25">
      <c r="A251" s="118" t="s">
        <v>398</v>
      </c>
      <c r="B251" s="117" t="s">
        <v>403</v>
      </c>
      <c r="C251" s="117">
        <v>459920</v>
      </c>
    </row>
    <row r="252" spans="1:3" ht="16.5" customHeight="1" x14ac:dyDescent="0.25">
      <c r="A252" s="118" t="s">
        <v>398</v>
      </c>
      <c r="B252" s="117" t="s">
        <v>404</v>
      </c>
      <c r="C252" s="117">
        <v>459310</v>
      </c>
    </row>
    <row r="253" spans="1:3" ht="16.5" customHeight="1" x14ac:dyDescent="0.25">
      <c r="A253" s="118" t="s">
        <v>398</v>
      </c>
      <c r="B253" s="117" t="s">
        <v>405</v>
      </c>
      <c r="C253" s="117">
        <v>459420</v>
      </c>
    </row>
    <row r="254" spans="1:3" ht="16.5" customHeight="1" x14ac:dyDescent="0.25">
      <c r="A254" s="118" t="s">
        <v>398</v>
      </c>
      <c r="B254" s="117" t="s">
        <v>406</v>
      </c>
      <c r="C254" s="117">
        <v>459930</v>
      </c>
    </row>
    <row r="255" spans="1:3" ht="16.5" customHeight="1" x14ac:dyDescent="0.25">
      <c r="A255" s="118" t="s">
        <v>398</v>
      </c>
      <c r="B255" s="117" t="s">
        <v>407</v>
      </c>
      <c r="C255" s="117">
        <v>459410</v>
      </c>
    </row>
    <row r="256" spans="1:3" ht="16.5" customHeight="1" x14ac:dyDescent="0.25">
      <c r="A256" s="118" t="s">
        <v>398</v>
      </c>
      <c r="B256" s="117" t="s">
        <v>408</v>
      </c>
      <c r="C256" s="117">
        <v>459910</v>
      </c>
    </row>
    <row r="257" spans="1:3" ht="16.5" customHeight="1" x14ac:dyDescent="0.25">
      <c r="A257" s="118" t="s">
        <v>398</v>
      </c>
      <c r="B257" s="117" t="s">
        <v>409</v>
      </c>
      <c r="C257" s="117">
        <v>459510</v>
      </c>
    </row>
    <row r="258" spans="1:3" ht="16.5" customHeight="1" x14ac:dyDescent="0.25">
      <c r="A258" s="118" t="s">
        <v>398</v>
      </c>
      <c r="B258" s="117" t="s">
        <v>410</v>
      </c>
      <c r="C258" s="117">
        <v>459990</v>
      </c>
    </row>
    <row r="259" spans="1:3" ht="16.5" customHeight="1" x14ac:dyDescent="0.25">
      <c r="A259" s="118" t="s">
        <v>108</v>
      </c>
      <c r="B259" s="117" t="s">
        <v>411</v>
      </c>
      <c r="C259" s="117">
        <v>481000</v>
      </c>
    </row>
    <row r="260" spans="1:3" ht="16.5" customHeight="1" x14ac:dyDescent="0.25">
      <c r="A260" s="118" t="s">
        <v>108</v>
      </c>
      <c r="B260" s="117" t="s">
        <v>412</v>
      </c>
      <c r="C260" s="117">
        <v>485510</v>
      </c>
    </row>
    <row r="261" spans="1:3" ht="16.5" customHeight="1" x14ac:dyDescent="0.25">
      <c r="A261" s="118" t="s">
        <v>108</v>
      </c>
      <c r="B261" s="117" t="s">
        <v>413</v>
      </c>
      <c r="C261" s="117">
        <v>484110</v>
      </c>
    </row>
    <row r="262" spans="1:3" ht="16.5" customHeight="1" x14ac:dyDescent="0.25">
      <c r="A262" s="118" t="s">
        <v>108</v>
      </c>
      <c r="B262" s="117" t="s">
        <v>414</v>
      </c>
      <c r="C262" s="117">
        <v>484120</v>
      </c>
    </row>
    <row r="263" spans="1:3" ht="16.5" customHeight="1" x14ac:dyDescent="0.25">
      <c r="A263" s="118" t="s">
        <v>108</v>
      </c>
      <c r="B263" s="117" t="s">
        <v>415</v>
      </c>
      <c r="C263" s="117">
        <v>485210</v>
      </c>
    </row>
    <row r="264" spans="1:3" ht="16.5" customHeight="1" x14ac:dyDescent="0.25">
      <c r="A264" s="118" t="s">
        <v>108</v>
      </c>
      <c r="B264" s="117" t="s">
        <v>416</v>
      </c>
      <c r="C264" s="117">
        <v>486000</v>
      </c>
    </row>
    <row r="265" spans="1:3" ht="16.5" customHeight="1" x14ac:dyDescent="0.25">
      <c r="A265" s="118" t="s">
        <v>108</v>
      </c>
      <c r="B265" s="117" t="s">
        <v>417</v>
      </c>
      <c r="C265" s="117">
        <v>482110</v>
      </c>
    </row>
    <row r="266" spans="1:3" ht="16.5" customHeight="1" x14ac:dyDescent="0.25">
      <c r="A266" s="118" t="s">
        <v>108</v>
      </c>
      <c r="B266" s="117" t="s">
        <v>418</v>
      </c>
      <c r="C266" s="117">
        <v>487000</v>
      </c>
    </row>
    <row r="267" spans="1:3" ht="16.5" customHeight="1" x14ac:dyDescent="0.25">
      <c r="A267" s="118" t="s">
        <v>108</v>
      </c>
      <c r="B267" s="117" t="s">
        <v>419</v>
      </c>
      <c r="C267" s="117">
        <v>485410</v>
      </c>
    </row>
    <row r="268" spans="1:3" ht="16.5" customHeight="1" x14ac:dyDescent="0.25">
      <c r="A268" s="118" t="s">
        <v>108</v>
      </c>
      <c r="B268" s="117" t="s">
        <v>420</v>
      </c>
      <c r="C268" s="117">
        <v>484200</v>
      </c>
    </row>
    <row r="269" spans="1:3" ht="16.5" customHeight="1" x14ac:dyDescent="0.25">
      <c r="A269" s="118" t="s">
        <v>108</v>
      </c>
      <c r="B269" s="117" t="s">
        <v>421</v>
      </c>
      <c r="C269" s="117">
        <v>485300</v>
      </c>
    </row>
    <row r="270" spans="1:3" ht="16.5" customHeight="1" x14ac:dyDescent="0.25">
      <c r="A270" s="118" t="s">
        <v>108</v>
      </c>
      <c r="B270" s="117" t="s">
        <v>422</v>
      </c>
      <c r="C270" s="117">
        <v>485110</v>
      </c>
    </row>
    <row r="271" spans="1:3" ht="16.5" customHeight="1" x14ac:dyDescent="0.25">
      <c r="A271" s="118" t="s">
        <v>108</v>
      </c>
      <c r="B271" s="117" t="s">
        <v>423</v>
      </c>
      <c r="C271" s="117">
        <v>483000</v>
      </c>
    </row>
    <row r="272" spans="1:3" ht="16.5" customHeight="1" x14ac:dyDescent="0.25">
      <c r="A272" s="118" t="s">
        <v>108</v>
      </c>
      <c r="B272" s="117" t="s">
        <v>424</v>
      </c>
      <c r="C272" s="117">
        <v>485990</v>
      </c>
    </row>
    <row r="273" spans="1:3" ht="16.5" customHeight="1" x14ac:dyDescent="0.25">
      <c r="A273" s="118" t="s">
        <v>108</v>
      </c>
      <c r="B273" s="117" t="s">
        <v>425</v>
      </c>
      <c r="C273" s="117">
        <v>488000</v>
      </c>
    </row>
    <row r="274" spans="1:3" ht="16.5" customHeight="1" x14ac:dyDescent="0.25">
      <c r="A274" s="118" t="s">
        <v>109</v>
      </c>
      <c r="B274" s="117" t="s">
        <v>426</v>
      </c>
      <c r="C274" s="117">
        <v>492000</v>
      </c>
    </row>
    <row r="275" spans="1:3" ht="16.5" customHeight="1" x14ac:dyDescent="0.25">
      <c r="A275" s="118" t="s">
        <v>428</v>
      </c>
      <c r="B275" s="117" t="s">
        <v>427</v>
      </c>
      <c r="C275" s="117">
        <v>493100</v>
      </c>
    </row>
    <row r="276" spans="1:3" ht="16.5" customHeight="1" x14ac:dyDescent="0.25">
      <c r="A276" s="118" t="s">
        <v>62</v>
      </c>
      <c r="B276" s="117" t="s">
        <v>62</v>
      </c>
      <c r="C276" s="117">
        <v>221000</v>
      </c>
    </row>
    <row r="277" spans="1:3" ht="16.5" customHeight="1" x14ac:dyDescent="0.25">
      <c r="A277" s="118" t="s">
        <v>110</v>
      </c>
      <c r="B277" s="117" t="s">
        <v>429</v>
      </c>
      <c r="C277" s="117">
        <v>423200</v>
      </c>
    </row>
    <row r="278" spans="1:3" ht="16.5" customHeight="1" x14ac:dyDescent="0.25">
      <c r="A278" s="118" t="s">
        <v>110</v>
      </c>
      <c r="B278" s="117" t="s">
        <v>430</v>
      </c>
      <c r="C278" s="117">
        <v>423700</v>
      </c>
    </row>
    <row r="279" spans="1:3" ht="16.5" customHeight="1" x14ac:dyDescent="0.25">
      <c r="A279" s="118" t="s">
        <v>110</v>
      </c>
      <c r="B279" s="117" t="s">
        <v>431</v>
      </c>
      <c r="C279" s="117">
        <v>423600</v>
      </c>
    </row>
    <row r="280" spans="1:3" ht="16.5" customHeight="1" x14ac:dyDescent="0.25">
      <c r="A280" s="118" t="s">
        <v>110</v>
      </c>
      <c r="B280" s="117" t="s">
        <v>432</v>
      </c>
      <c r="C280" s="117">
        <v>423940</v>
      </c>
    </row>
    <row r="281" spans="1:3" ht="16.5" customHeight="1" x14ac:dyDescent="0.25">
      <c r="A281" s="118" t="s">
        <v>110</v>
      </c>
      <c r="B281" s="117" t="s">
        <v>433</v>
      </c>
      <c r="C281" s="117">
        <v>423300</v>
      </c>
    </row>
    <row r="282" spans="1:3" ht="16.5" customHeight="1" x14ac:dyDescent="0.25">
      <c r="A282" s="118" t="s">
        <v>110</v>
      </c>
      <c r="B282" s="117" t="s">
        <v>434</v>
      </c>
      <c r="C282" s="117">
        <v>423800</v>
      </c>
    </row>
    <row r="283" spans="1:3" ht="16.5" customHeight="1" x14ac:dyDescent="0.25">
      <c r="A283" s="118" t="s">
        <v>110</v>
      </c>
      <c r="B283" s="117" t="s">
        <v>435</v>
      </c>
      <c r="C283" s="117">
        <v>423500</v>
      </c>
    </row>
    <row r="284" spans="1:3" ht="16.5" customHeight="1" x14ac:dyDescent="0.25">
      <c r="A284" s="118" t="s">
        <v>110</v>
      </c>
      <c r="B284" s="117" t="s">
        <v>436</v>
      </c>
      <c r="C284" s="117">
        <v>423100</v>
      </c>
    </row>
    <row r="285" spans="1:3" ht="16.5" customHeight="1" x14ac:dyDescent="0.25">
      <c r="A285" s="118" t="s">
        <v>110</v>
      </c>
      <c r="B285" s="117" t="s">
        <v>437</v>
      </c>
      <c r="C285" s="117">
        <v>423400</v>
      </c>
    </row>
    <row r="286" spans="1:3" ht="16.5" customHeight="1" x14ac:dyDescent="0.25">
      <c r="A286" s="118" t="s">
        <v>110</v>
      </c>
      <c r="B286" s="117" t="s">
        <v>438</v>
      </c>
      <c r="C286" s="117">
        <v>423930</v>
      </c>
    </row>
    <row r="287" spans="1:3" ht="16.5" customHeight="1" x14ac:dyDescent="0.25">
      <c r="A287" s="118" t="s">
        <v>110</v>
      </c>
      <c r="B287" s="117" t="s">
        <v>439</v>
      </c>
      <c r="C287" s="117">
        <v>423910</v>
      </c>
    </row>
    <row r="288" spans="1:3" ht="16.5" customHeight="1" x14ac:dyDescent="0.25">
      <c r="A288" s="118" t="s">
        <v>110</v>
      </c>
      <c r="B288" s="117" t="s">
        <v>440</v>
      </c>
      <c r="C288" s="117">
        <v>423920</v>
      </c>
    </row>
    <row r="289" spans="1:3" ht="16.5" customHeight="1" x14ac:dyDescent="0.25">
      <c r="A289" s="118" t="s">
        <v>110</v>
      </c>
      <c r="B289" s="117" t="s">
        <v>441</v>
      </c>
      <c r="C289" s="117">
        <v>423990</v>
      </c>
    </row>
    <row r="290" spans="1:3" ht="16.5" customHeight="1" x14ac:dyDescent="0.25">
      <c r="A290" s="118" t="s">
        <v>111</v>
      </c>
      <c r="B290" s="117" t="s">
        <v>442</v>
      </c>
      <c r="C290" s="117">
        <v>424300</v>
      </c>
    </row>
    <row r="291" spans="1:3" ht="16.5" customHeight="1" x14ac:dyDescent="0.25">
      <c r="A291" s="118" t="s">
        <v>444</v>
      </c>
      <c r="B291" s="117" t="s">
        <v>443</v>
      </c>
      <c r="C291" s="117">
        <v>424800</v>
      </c>
    </row>
    <row r="292" spans="1:3" ht="16.5" customHeight="1" x14ac:dyDescent="0.25">
      <c r="A292" s="118" t="s">
        <v>444</v>
      </c>
      <c r="B292" s="117" t="s">
        <v>445</v>
      </c>
      <c r="C292" s="117">
        <v>424920</v>
      </c>
    </row>
    <row r="293" spans="1:3" ht="16.5" customHeight="1" x14ac:dyDescent="0.25">
      <c r="A293" s="118" t="s">
        <v>444</v>
      </c>
      <c r="B293" s="117" t="s">
        <v>446</v>
      </c>
      <c r="C293" s="117">
        <v>424600</v>
      </c>
    </row>
    <row r="294" spans="1:3" ht="16.5" customHeight="1" x14ac:dyDescent="0.25">
      <c r="A294" s="118" t="s">
        <v>444</v>
      </c>
      <c r="B294" s="117" t="s">
        <v>447</v>
      </c>
      <c r="C294" s="117">
        <v>424210</v>
      </c>
    </row>
    <row r="295" spans="1:3" ht="16.5" customHeight="1" x14ac:dyDescent="0.25">
      <c r="A295" s="118" t="s">
        <v>444</v>
      </c>
      <c r="B295" s="117" t="s">
        <v>448</v>
      </c>
      <c r="C295" s="117">
        <v>424500</v>
      </c>
    </row>
    <row r="296" spans="1:3" ht="16.5" customHeight="1" x14ac:dyDescent="0.25">
      <c r="A296" s="118" t="s">
        <v>444</v>
      </c>
      <c r="B296" s="117" t="s">
        <v>449</v>
      </c>
      <c r="C296" s="117">
        <v>424910</v>
      </c>
    </row>
    <row r="297" spans="1:3" ht="16.5" customHeight="1" x14ac:dyDescent="0.25">
      <c r="A297" s="118" t="s">
        <v>444</v>
      </c>
      <c r="B297" s="117" t="s">
        <v>450</v>
      </c>
      <c r="C297" s="117">
        <v>424930</v>
      </c>
    </row>
    <row r="298" spans="1:3" ht="16.5" customHeight="1" x14ac:dyDescent="0.25">
      <c r="A298" s="118" t="s">
        <v>444</v>
      </c>
      <c r="B298" s="117" t="s">
        <v>451</v>
      </c>
      <c r="C298" s="117">
        <v>424400</v>
      </c>
    </row>
    <row r="299" spans="1:3" ht="16.5" customHeight="1" x14ac:dyDescent="0.25">
      <c r="A299" s="118" t="s">
        <v>444</v>
      </c>
      <c r="B299" s="117" t="s">
        <v>452</v>
      </c>
      <c r="C299" s="117">
        <v>424950</v>
      </c>
    </row>
    <row r="300" spans="1:3" ht="16.5" customHeight="1" x14ac:dyDescent="0.25">
      <c r="A300" s="118" t="s">
        <v>444</v>
      </c>
      <c r="B300" s="117" t="s">
        <v>453</v>
      </c>
      <c r="C300" s="117">
        <v>424100</v>
      </c>
    </row>
    <row r="301" spans="1:3" ht="16.5" customHeight="1" x14ac:dyDescent="0.25">
      <c r="A301" s="118" t="s">
        <v>444</v>
      </c>
      <c r="B301" s="117" t="s">
        <v>454</v>
      </c>
      <c r="C301" s="117">
        <v>424700</v>
      </c>
    </row>
    <row r="302" spans="1:3" ht="16.5" customHeight="1" x14ac:dyDescent="0.25">
      <c r="A302" s="118" t="s">
        <v>444</v>
      </c>
      <c r="B302" s="117" t="s">
        <v>455</v>
      </c>
      <c r="C302" s="117">
        <v>424940</v>
      </c>
    </row>
    <row r="303" spans="1:3" ht="16.5" customHeight="1" x14ac:dyDescent="0.25">
      <c r="A303" s="118" t="s">
        <v>444</v>
      </c>
      <c r="B303" s="117" t="s">
        <v>456</v>
      </c>
      <c r="C303" s="117">
        <v>424990</v>
      </c>
    </row>
    <row r="304" spans="1:3" ht="16.5" customHeight="1" x14ac:dyDescent="0.25">
      <c r="A304" s="118" t="s">
        <v>458</v>
      </c>
      <c r="B304" s="117" t="s">
        <v>457</v>
      </c>
      <c r="C304" s="117">
        <v>425120</v>
      </c>
    </row>
    <row r="305" spans="1:3" ht="16.5" customHeight="1" x14ac:dyDescent="0.25">
      <c r="A305" s="118" t="s">
        <v>458</v>
      </c>
      <c r="B305" s="117" t="s">
        <v>459</v>
      </c>
      <c r="C305" s="117">
        <v>999000</v>
      </c>
    </row>
  </sheetData>
  <autoFilter ref="B1:B305" xr:uid="{11B90B98-A165-40B9-ADB8-591477F12974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F766F-CAAB-4333-90D4-47646C65572B}">
  <sheetPr>
    <tabColor theme="0" tint="-0.249977111117893"/>
  </sheetPr>
  <dimension ref="A1:F2757"/>
  <sheetViews>
    <sheetView topLeftCell="A2435" workbookViewId="0">
      <selection activeCell="E2467" sqref="E2467"/>
    </sheetView>
  </sheetViews>
  <sheetFormatPr defaultRowHeight="15" x14ac:dyDescent="0.25"/>
  <cols>
    <col min="1" max="1" width="10.7109375" style="155" bestFit="1" customWidth="1"/>
    <col min="2" max="2" width="11.140625" style="159" bestFit="1" customWidth="1"/>
    <col min="3" max="16384" width="9.140625" style="55"/>
  </cols>
  <sheetData>
    <row r="1" spans="1:6" ht="39" x14ac:dyDescent="0.25">
      <c r="A1" s="154" t="s">
        <v>2</v>
      </c>
      <c r="B1" s="157" t="s">
        <v>118</v>
      </c>
      <c r="E1" s="161" t="s">
        <v>475</v>
      </c>
    </row>
    <row r="2" spans="1:6" x14ac:dyDescent="0.25">
      <c r="A2" s="56">
        <v>42006</v>
      </c>
      <c r="B2" s="158">
        <v>3.9180000000000001</v>
      </c>
      <c r="E2" s="55">
        <v>2018</v>
      </c>
      <c r="F2" s="55">
        <v>3.5949</v>
      </c>
    </row>
    <row r="3" spans="1:6" x14ac:dyDescent="0.25">
      <c r="A3" s="56">
        <v>42009</v>
      </c>
      <c r="B3" s="158">
        <v>3.9630000000000001</v>
      </c>
      <c r="E3" s="55">
        <v>2019</v>
      </c>
      <c r="F3" s="55">
        <v>3.5644999999999998</v>
      </c>
    </row>
    <row r="4" spans="1:6" x14ac:dyDescent="0.25">
      <c r="A4" s="56">
        <v>42010</v>
      </c>
      <c r="B4" s="158">
        <v>3.9710000000000001</v>
      </c>
      <c r="E4" s="55">
        <v>2020</v>
      </c>
      <c r="F4" s="55">
        <v>3.4367000000000001</v>
      </c>
    </row>
    <row r="5" spans="1:6" x14ac:dyDescent="0.25">
      <c r="A5" s="56">
        <v>42011</v>
      </c>
      <c r="B5" s="158">
        <v>3.96</v>
      </c>
      <c r="E5" s="55">
        <v>2021</v>
      </c>
      <c r="F5" s="55">
        <v>3.3576999999999999</v>
      </c>
    </row>
    <row r="6" spans="1:6" x14ac:dyDescent="0.25">
      <c r="A6" s="56">
        <v>42012</v>
      </c>
      <c r="B6" s="158">
        <v>3.9740000000000002</v>
      </c>
      <c r="E6" s="55">
        <v>2022</v>
      </c>
      <c r="F6" s="55">
        <v>3.3576999999999999</v>
      </c>
    </row>
    <row r="7" spans="1:6" x14ac:dyDescent="0.25">
      <c r="A7" s="56">
        <v>42013</v>
      </c>
      <c r="B7" s="158">
        <v>3.9580000000000002</v>
      </c>
      <c r="E7" s="55">
        <v>2023</v>
      </c>
      <c r="F7" s="55">
        <v>3.6898</v>
      </c>
    </row>
    <row r="8" spans="1:6" x14ac:dyDescent="0.25">
      <c r="A8" s="56">
        <v>42016</v>
      </c>
      <c r="B8" s="158">
        <v>3.956</v>
      </c>
      <c r="E8" s="55">
        <v>2024</v>
      </c>
      <c r="F8" s="55">
        <v>3.6989999999999998</v>
      </c>
    </row>
    <row r="9" spans="1:6" x14ac:dyDescent="0.25">
      <c r="A9" s="56">
        <v>42017</v>
      </c>
      <c r="B9" s="158">
        <v>3.9449999999999998</v>
      </c>
      <c r="E9" s="55">
        <v>2025</v>
      </c>
      <c r="F9" s="55">
        <v>3.1909999999999998</v>
      </c>
    </row>
    <row r="10" spans="1:6" x14ac:dyDescent="0.25">
      <c r="A10" s="56">
        <v>42018</v>
      </c>
      <c r="B10" s="158">
        <v>3.9390000000000001</v>
      </c>
    </row>
    <row r="11" spans="1:6" x14ac:dyDescent="0.25">
      <c r="A11" s="56">
        <v>42019</v>
      </c>
      <c r="B11" s="158">
        <v>3.899</v>
      </c>
    </row>
    <row r="12" spans="1:6" x14ac:dyDescent="0.25">
      <c r="A12" s="56">
        <v>42020</v>
      </c>
      <c r="B12" s="158">
        <v>3.9140000000000001</v>
      </c>
    </row>
    <row r="13" spans="1:6" x14ac:dyDescent="0.25">
      <c r="A13" s="56">
        <v>42023</v>
      </c>
      <c r="B13" s="158">
        <v>3.93</v>
      </c>
    </row>
    <row r="14" spans="1:6" x14ac:dyDescent="0.25">
      <c r="A14" s="56">
        <v>42024</v>
      </c>
      <c r="B14" s="158">
        <v>3.9279999999999999</v>
      </c>
    </row>
    <row r="15" spans="1:6" x14ac:dyDescent="0.25">
      <c r="A15" s="56">
        <v>42025</v>
      </c>
      <c r="B15" s="158">
        <v>3.9329999999999998</v>
      </c>
    </row>
    <row r="16" spans="1:6" x14ac:dyDescent="0.25">
      <c r="A16" s="56">
        <v>42026</v>
      </c>
      <c r="B16" s="158">
        <v>3.9350000000000001</v>
      </c>
    </row>
    <row r="17" spans="1:2" x14ac:dyDescent="0.25">
      <c r="A17" s="56">
        <v>42027</v>
      </c>
      <c r="B17" s="158">
        <v>3.9630000000000001</v>
      </c>
    </row>
    <row r="18" spans="1:2" x14ac:dyDescent="0.25">
      <c r="A18" s="56">
        <v>42030</v>
      </c>
      <c r="B18" s="158">
        <v>3.9980000000000002</v>
      </c>
    </row>
    <row r="19" spans="1:2" x14ac:dyDescent="0.25">
      <c r="A19" s="56">
        <v>42031</v>
      </c>
      <c r="B19" s="158">
        <v>3.9950000000000001</v>
      </c>
    </row>
    <row r="20" spans="1:2" x14ac:dyDescent="0.25">
      <c r="A20" s="56">
        <v>42032</v>
      </c>
      <c r="B20" s="158">
        <v>3.9449999999999998</v>
      </c>
    </row>
    <row r="21" spans="1:2" x14ac:dyDescent="0.25">
      <c r="A21" s="56">
        <v>42033</v>
      </c>
      <c r="B21" s="158">
        <v>3.9260000000000002</v>
      </c>
    </row>
    <row r="22" spans="1:2" x14ac:dyDescent="0.25">
      <c r="A22" s="56">
        <v>42034</v>
      </c>
      <c r="B22" s="158">
        <v>3.9239999999999999</v>
      </c>
    </row>
    <row r="23" spans="1:2" x14ac:dyDescent="0.25">
      <c r="A23" s="56">
        <v>42037</v>
      </c>
      <c r="B23" s="158">
        <v>3.9369999999999998</v>
      </c>
    </row>
    <row r="24" spans="1:2" x14ac:dyDescent="0.25">
      <c r="A24" s="56">
        <v>42038</v>
      </c>
      <c r="B24" s="158">
        <v>3.93</v>
      </c>
    </row>
    <row r="25" spans="1:2" x14ac:dyDescent="0.25">
      <c r="A25" s="56">
        <v>42039</v>
      </c>
      <c r="B25" s="158">
        <v>3.8940000000000001</v>
      </c>
    </row>
    <row r="26" spans="1:2" x14ac:dyDescent="0.25">
      <c r="A26" s="56">
        <v>42040</v>
      </c>
      <c r="B26" s="158">
        <v>3.875</v>
      </c>
    </row>
    <row r="27" spans="1:2" x14ac:dyDescent="0.25">
      <c r="A27" s="56">
        <v>42041</v>
      </c>
      <c r="B27" s="158">
        <v>3.8690000000000002</v>
      </c>
    </row>
    <row r="28" spans="1:2" x14ac:dyDescent="0.25">
      <c r="A28" s="56">
        <v>42044</v>
      </c>
      <c r="B28" s="158">
        <v>3.88</v>
      </c>
    </row>
    <row r="29" spans="1:2" x14ac:dyDescent="0.25">
      <c r="A29" s="56">
        <v>42045</v>
      </c>
      <c r="B29" s="158">
        <v>3.875</v>
      </c>
    </row>
    <row r="30" spans="1:2" x14ac:dyDescent="0.25">
      <c r="A30" s="56">
        <v>42046</v>
      </c>
      <c r="B30" s="158">
        <v>3.8639999999999999</v>
      </c>
    </row>
    <row r="31" spans="1:2" x14ac:dyDescent="0.25">
      <c r="A31" s="56">
        <v>42047</v>
      </c>
      <c r="B31" s="158">
        <v>3.8929999999999998</v>
      </c>
    </row>
    <row r="32" spans="1:2" x14ac:dyDescent="0.25">
      <c r="A32" s="56">
        <v>42048</v>
      </c>
      <c r="B32" s="158">
        <v>3.883</v>
      </c>
    </row>
    <row r="33" spans="1:2" x14ac:dyDescent="0.25">
      <c r="A33" s="56">
        <v>42051</v>
      </c>
      <c r="B33" s="158">
        <v>3.89</v>
      </c>
    </row>
    <row r="34" spans="1:2" x14ac:dyDescent="0.25">
      <c r="A34" s="56">
        <v>42052</v>
      </c>
      <c r="B34" s="158">
        <v>3.8650000000000002</v>
      </c>
    </row>
    <row r="35" spans="1:2" x14ac:dyDescent="0.25">
      <c r="A35" s="56">
        <v>42053</v>
      </c>
      <c r="B35" s="158">
        <v>3.85</v>
      </c>
    </row>
    <row r="36" spans="1:2" x14ac:dyDescent="0.25">
      <c r="A36" s="56">
        <v>42054</v>
      </c>
      <c r="B36" s="158">
        <v>3.8439999999999999</v>
      </c>
    </row>
    <row r="37" spans="1:2" x14ac:dyDescent="0.25">
      <c r="A37" s="56">
        <v>42055</v>
      </c>
      <c r="B37" s="158">
        <v>3.8610000000000002</v>
      </c>
    </row>
    <row r="38" spans="1:2" x14ac:dyDescent="0.25">
      <c r="A38" s="56">
        <v>42058</v>
      </c>
      <c r="B38" s="158">
        <v>3.8580000000000001</v>
      </c>
    </row>
    <row r="39" spans="1:2" x14ac:dyDescent="0.25">
      <c r="A39" s="56">
        <v>42059</v>
      </c>
      <c r="B39" s="158">
        <v>3.952</v>
      </c>
    </row>
    <row r="40" spans="1:2" x14ac:dyDescent="0.25">
      <c r="A40" s="56">
        <v>42060</v>
      </c>
      <c r="B40" s="158">
        <v>3.9380000000000002</v>
      </c>
    </row>
    <row r="41" spans="1:2" x14ac:dyDescent="0.25">
      <c r="A41" s="56">
        <v>42061</v>
      </c>
      <c r="B41" s="158">
        <v>3.9329999999999998</v>
      </c>
    </row>
    <row r="42" spans="1:2" x14ac:dyDescent="0.25">
      <c r="A42" s="56">
        <v>42062</v>
      </c>
      <c r="B42" s="158">
        <v>3.9660000000000002</v>
      </c>
    </row>
    <row r="43" spans="1:2" x14ac:dyDescent="0.25">
      <c r="A43" s="56">
        <v>42065</v>
      </c>
      <c r="B43" s="158">
        <v>3.9860000000000002</v>
      </c>
    </row>
    <row r="44" spans="1:2" x14ac:dyDescent="0.25">
      <c r="A44" s="56">
        <v>42066</v>
      </c>
      <c r="B44" s="158">
        <v>3.9870000000000001</v>
      </c>
    </row>
    <row r="45" spans="1:2" x14ac:dyDescent="0.25">
      <c r="A45" s="56">
        <v>42067</v>
      </c>
      <c r="B45" s="158">
        <v>3.984</v>
      </c>
    </row>
    <row r="46" spans="1:2" x14ac:dyDescent="0.25">
      <c r="A46" s="56">
        <v>42072</v>
      </c>
      <c r="B46" s="158">
        <v>4.0170000000000003</v>
      </c>
    </row>
    <row r="47" spans="1:2" x14ac:dyDescent="0.25">
      <c r="A47" s="56">
        <v>42073</v>
      </c>
      <c r="B47" s="158">
        <v>4.0410000000000004</v>
      </c>
    </row>
    <row r="48" spans="1:2" x14ac:dyDescent="0.25">
      <c r="A48" s="56">
        <v>42074</v>
      </c>
      <c r="B48" s="158">
        <v>4.0490000000000004</v>
      </c>
    </row>
    <row r="49" spans="1:2" x14ac:dyDescent="0.25">
      <c r="A49" s="56">
        <v>42075</v>
      </c>
      <c r="B49" s="158">
        <v>4.0220000000000002</v>
      </c>
    </row>
    <row r="50" spans="1:2" x14ac:dyDescent="0.25">
      <c r="A50" s="56">
        <v>42076</v>
      </c>
      <c r="B50" s="158">
        <v>4.0149999999999997</v>
      </c>
    </row>
    <row r="51" spans="1:2" x14ac:dyDescent="0.25">
      <c r="A51" s="56">
        <v>42079</v>
      </c>
      <c r="B51" s="158">
        <v>4.0190000000000001</v>
      </c>
    </row>
    <row r="52" spans="1:2" x14ac:dyDescent="0.25">
      <c r="A52" s="56">
        <v>42081</v>
      </c>
      <c r="B52" s="158">
        <v>4.0199999999999996</v>
      </c>
    </row>
    <row r="53" spans="1:2" x14ac:dyDescent="0.25">
      <c r="A53" s="56">
        <v>42082</v>
      </c>
      <c r="B53" s="158">
        <v>4.0060000000000002</v>
      </c>
    </row>
    <row r="54" spans="1:2" x14ac:dyDescent="0.25">
      <c r="A54" s="56">
        <v>42083</v>
      </c>
      <c r="B54" s="158">
        <v>4.0529999999999999</v>
      </c>
    </row>
    <row r="55" spans="1:2" x14ac:dyDescent="0.25">
      <c r="A55" s="56">
        <v>42086</v>
      </c>
      <c r="B55" s="158">
        <v>4.0179999999999998</v>
      </c>
    </row>
    <row r="56" spans="1:2" x14ac:dyDescent="0.25">
      <c r="A56" s="56">
        <v>42087</v>
      </c>
      <c r="B56" s="158">
        <v>3.9260000000000002</v>
      </c>
    </row>
    <row r="57" spans="1:2" x14ac:dyDescent="0.25">
      <c r="A57" s="56">
        <v>42088</v>
      </c>
      <c r="B57" s="158">
        <v>3.948</v>
      </c>
    </row>
    <row r="58" spans="1:2" x14ac:dyDescent="0.25">
      <c r="A58" s="56">
        <v>42089</v>
      </c>
      <c r="B58" s="158">
        <v>3.944</v>
      </c>
    </row>
    <row r="59" spans="1:2" x14ac:dyDescent="0.25">
      <c r="A59" s="56">
        <v>42090</v>
      </c>
      <c r="B59" s="158">
        <v>3.9729999999999999</v>
      </c>
    </row>
    <row r="60" spans="1:2" x14ac:dyDescent="0.25">
      <c r="A60" s="56">
        <v>42093</v>
      </c>
      <c r="B60" s="158">
        <v>3.9710000000000001</v>
      </c>
    </row>
    <row r="61" spans="1:2" x14ac:dyDescent="0.25">
      <c r="A61" s="56">
        <v>42094</v>
      </c>
      <c r="B61" s="158">
        <v>3.98</v>
      </c>
    </row>
    <row r="62" spans="1:2" x14ac:dyDescent="0.25">
      <c r="A62" s="56">
        <v>42095</v>
      </c>
      <c r="B62" s="158">
        <v>3.9740000000000002</v>
      </c>
    </row>
    <row r="63" spans="1:2" x14ac:dyDescent="0.25">
      <c r="A63" s="56">
        <v>42096</v>
      </c>
      <c r="B63" s="158">
        <v>3.956</v>
      </c>
    </row>
    <row r="64" spans="1:2" x14ac:dyDescent="0.25">
      <c r="A64" s="56">
        <v>42101</v>
      </c>
      <c r="B64" s="158">
        <v>3.9390000000000001</v>
      </c>
    </row>
    <row r="65" spans="1:2" x14ac:dyDescent="0.25">
      <c r="A65" s="56">
        <v>42102</v>
      </c>
      <c r="B65" s="158">
        <v>3.9390000000000001</v>
      </c>
    </row>
    <row r="66" spans="1:2" x14ac:dyDescent="0.25">
      <c r="A66" s="56">
        <v>42103</v>
      </c>
      <c r="B66" s="158">
        <v>3.9430000000000001</v>
      </c>
    </row>
    <row r="67" spans="1:2" x14ac:dyDescent="0.25">
      <c r="A67" s="56">
        <v>42107</v>
      </c>
      <c r="B67" s="158">
        <v>4.0140000000000002</v>
      </c>
    </row>
    <row r="68" spans="1:2" x14ac:dyDescent="0.25">
      <c r="A68" s="56">
        <v>42108</v>
      </c>
      <c r="B68" s="158">
        <v>3.984</v>
      </c>
    </row>
    <row r="69" spans="1:2" x14ac:dyDescent="0.25">
      <c r="A69" s="56">
        <v>42109</v>
      </c>
      <c r="B69" s="158">
        <v>3.9750000000000001</v>
      </c>
    </row>
    <row r="70" spans="1:2" x14ac:dyDescent="0.25">
      <c r="A70" s="56">
        <v>42110</v>
      </c>
      <c r="B70" s="158">
        <v>3.9350000000000001</v>
      </c>
    </row>
    <row r="71" spans="1:2" x14ac:dyDescent="0.25">
      <c r="A71" s="56">
        <v>42111</v>
      </c>
      <c r="B71" s="158">
        <v>3.9289999999999998</v>
      </c>
    </row>
    <row r="72" spans="1:2" x14ac:dyDescent="0.25">
      <c r="A72" s="56">
        <v>42114</v>
      </c>
      <c r="B72" s="158">
        <v>3.9249999999999998</v>
      </c>
    </row>
    <row r="73" spans="1:2" x14ac:dyDescent="0.25">
      <c r="A73" s="56">
        <v>42115</v>
      </c>
      <c r="B73" s="158">
        <v>3.9460000000000002</v>
      </c>
    </row>
    <row r="74" spans="1:2" x14ac:dyDescent="0.25">
      <c r="A74" s="56">
        <v>42116</v>
      </c>
      <c r="B74" s="158">
        <v>3.9510000000000001</v>
      </c>
    </row>
    <row r="75" spans="1:2" x14ac:dyDescent="0.25">
      <c r="A75" s="56">
        <v>42118</v>
      </c>
      <c r="B75" s="158">
        <v>3.9239999999999999</v>
      </c>
    </row>
    <row r="76" spans="1:2" x14ac:dyDescent="0.25">
      <c r="A76" s="56">
        <v>42121</v>
      </c>
      <c r="B76" s="158">
        <v>3.931</v>
      </c>
    </row>
    <row r="77" spans="1:2" x14ac:dyDescent="0.25">
      <c r="A77" s="56">
        <v>42122</v>
      </c>
      <c r="B77" s="158">
        <v>3.8940000000000001</v>
      </c>
    </row>
    <row r="78" spans="1:2" x14ac:dyDescent="0.25">
      <c r="A78" s="56">
        <v>42123</v>
      </c>
      <c r="B78" s="158">
        <v>3.8719999999999999</v>
      </c>
    </row>
    <row r="79" spans="1:2" x14ac:dyDescent="0.25">
      <c r="A79" s="56">
        <v>42124</v>
      </c>
      <c r="B79" s="158">
        <v>3.8610000000000002</v>
      </c>
    </row>
    <row r="80" spans="1:2" x14ac:dyDescent="0.25">
      <c r="A80" s="56">
        <v>42125</v>
      </c>
      <c r="B80" s="158">
        <v>3.8580000000000001</v>
      </c>
    </row>
    <row r="81" spans="1:2" x14ac:dyDescent="0.25">
      <c r="A81" s="56">
        <v>42128</v>
      </c>
      <c r="B81" s="158">
        <v>3.89</v>
      </c>
    </row>
    <row r="82" spans="1:2" x14ac:dyDescent="0.25">
      <c r="A82" s="56">
        <v>42129</v>
      </c>
      <c r="B82" s="158">
        <v>3.879</v>
      </c>
    </row>
    <row r="83" spans="1:2" x14ac:dyDescent="0.25">
      <c r="A83" s="56">
        <v>42130</v>
      </c>
      <c r="B83" s="158">
        <v>3.867</v>
      </c>
    </row>
    <row r="84" spans="1:2" x14ac:dyDescent="0.25">
      <c r="A84" s="56">
        <v>42131</v>
      </c>
      <c r="B84" s="158">
        <v>3.8650000000000002</v>
      </c>
    </row>
    <row r="85" spans="1:2" x14ac:dyDescent="0.25">
      <c r="A85" s="56">
        <v>42132</v>
      </c>
      <c r="B85" s="158">
        <v>3.8679999999999999</v>
      </c>
    </row>
    <row r="86" spans="1:2" x14ac:dyDescent="0.25">
      <c r="A86" s="56">
        <v>42135</v>
      </c>
      <c r="B86" s="158">
        <v>3.8719999999999999</v>
      </c>
    </row>
    <row r="87" spans="1:2" x14ac:dyDescent="0.25">
      <c r="A87" s="56">
        <v>42136</v>
      </c>
      <c r="B87" s="158">
        <v>3.863</v>
      </c>
    </row>
    <row r="88" spans="1:2" x14ac:dyDescent="0.25">
      <c r="A88" s="56">
        <v>42137</v>
      </c>
      <c r="B88" s="158">
        <v>3.855</v>
      </c>
    </row>
    <row r="89" spans="1:2" x14ac:dyDescent="0.25">
      <c r="A89" s="56">
        <v>42138</v>
      </c>
      <c r="B89" s="158">
        <v>3.819</v>
      </c>
    </row>
    <row r="90" spans="1:2" x14ac:dyDescent="0.25">
      <c r="A90" s="56">
        <v>42139</v>
      </c>
      <c r="B90" s="158">
        <v>3.8250000000000002</v>
      </c>
    </row>
    <row r="91" spans="1:2" x14ac:dyDescent="0.25">
      <c r="A91" s="56">
        <v>42142</v>
      </c>
      <c r="B91" s="158">
        <v>3.819</v>
      </c>
    </row>
    <row r="92" spans="1:2" x14ac:dyDescent="0.25">
      <c r="A92" s="56">
        <v>42143</v>
      </c>
      <c r="B92" s="158">
        <v>3.8519999999999999</v>
      </c>
    </row>
    <row r="93" spans="1:2" x14ac:dyDescent="0.25">
      <c r="A93" s="56">
        <v>42144</v>
      </c>
      <c r="B93" s="158">
        <v>3.8740000000000001</v>
      </c>
    </row>
    <row r="94" spans="1:2" x14ac:dyDescent="0.25">
      <c r="A94" s="56">
        <v>42145</v>
      </c>
      <c r="B94" s="158">
        <v>3.86</v>
      </c>
    </row>
    <row r="95" spans="1:2" x14ac:dyDescent="0.25">
      <c r="A95" s="56">
        <v>42146</v>
      </c>
      <c r="B95" s="158">
        <v>3.8730000000000002</v>
      </c>
    </row>
    <row r="96" spans="1:2" x14ac:dyDescent="0.25">
      <c r="A96" s="56">
        <v>42150</v>
      </c>
      <c r="B96" s="158">
        <v>3.875</v>
      </c>
    </row>
    <row r="97" spans="1:2" x14ac:dyDescent="0.25">
      <c r="A97" s="56">
        <v>42151</v>
      </c>
      <c r="B97" s="158">
        <v>3.875</v>
      </c>
    </row>
    <row r="98" spans="1:2" x14ac:dyDescent="0.25">
      <c r="A98" s="56">
        <v>42152</v>
      </c>
      <c r="B98" s="158">
        <v>3.88</v>
      </c>
    </row>
    <row r="99" spans="1:2" x14ac:dyDescent="0.25">
      <c r="A99" s="56">
        <v>42153</v>
      </c>
      <c r="B99" s="158">
        <v>3.8759999999999999</v>
      </c>
    </row>
    <row r="100" spans="1:2" x14ac:dyDescent="0.25">
      <c r="A100" s="56">
        <v>42156</v>
      </c>
      <c r="B100" s="158">
        <v>3.8719999999999999</v>
      </c>
    </row>
    <row r="101" spans="1:2" x14ac:dyDescent="0.25">
      <c r="A101" s="56">
        <v>42157</v>
      </c>
      <c r="B101" s="158">
        <v>3.8620000000000001</v>
      </c>
    </row>
    <row r="102" spans="1:2" x14ac:dyDescent="0.25">
      <c r="A102" s="56">
        <v>42158</v>
      </c>
      <c r="B102" s="158">
        <v>3.8639999999999999</v>
      </c>
    </row>
    <row r="103" spans="1:2" x14ac:dyDescent="0.25">
      <c r="A103" s="56">
        <v>42159</v>
      </c>
      <c r="B103" s="158">
        <v>3.8359999999999999</v>
      </c>
    </row>
    <row r="104" spans="1:2" x14ac:dyDescent="0.25">
      <c r="A104" s="56">
        <v>42160</v>
      </c>
      <c r="B104" s="158">
        <v>3.8410000000000002</v>
      </c>
    </row>
    <row r="105" spans="1:2" x14ac:dyDescent="0.25">
      <c r="A105" s="56">
        <v>42163</v>
      </c>
      <c r="B105" s="158">
        <v>3.8679999999999999</v>
      </c>
    </row>
    <row r="106" spans="1:2" x14ac:dyDescent="0.25">
      <c r="A106" s="56">
        <v>42164</v>
      </c>
      <c r="B106" s="158">
        <v>3.8330000000000002</v>
      </c>
    </row>
    <row r="107" spans="1:2" x14ac:dyDescent="0.25">
      <c r="A107" s="56">
        <v>42165</v>
      </c>
      <c r="B107" s="158">
        <v>3.827</v>
      </c>
    </row>
    <row r="108" spans="1:2" x14ac:dyDescent="0.25">
      <c r="A108" s="56">
        <v>42166</v>
      </c>
      <c r="B108" s="158">
        <v>3.8279999999999998</v>
      </c>
    </row>
    <row r="109" spans="1:2" x14ac:dyDescent="0.25">
      <c r="A109" s="56">
        <v>42167</v>
      </c>
      <c r="B109" s="158">
        <v>3.8380000000000001</v>
      </c>
    </row>
    <row r="110" spans="1:2" x14ac:dyDescent="0.25">
      <c r="A110" s="56">
        <v>42170</v>
      </c>
      <c r="B110" s="158">
        <v>3.8420000000000001</v>
      </c>
    </row>
    <row r="111" spans="1:2" x14ac:dyDescent="0.25">
      <c r="A111" s="56">
        <v>42171</v>
      </c>
      <c r="B111" s="158">
        <v>3.835</v>
      </c>
    </row>
    <row r="112" spans="1:2" x14ac:dyDescent="0.25">
      <c r="A112" s="56">
        <v>42172</v>
      </c>
      <c r="B112" s="158">
        <v>3.8420000000000001</v>
      </c>
    </row>
    <row r="113" spans="1:2" x14ac:dyDescent="0.25">
      <c r="A113" s="56">
        <v>42173</v>
      </c>
      <c r="B113" s="158">
        <v>3.8119999999999998</v>
      </c>
    </row>
    <row r="114" spans="1:2" x14ac:dyDescent="0.25">
      <c r="A114" s="56">
        <v>42174</v>
      </c>
      <c r="B114" s="158">
        <v>3.8340000000000001</v>
      </c>
    </row>
    <row r="115" spans="1:2" x14ac:dyDescent="0.25">
      <c r="A115" s="56">
        <v>42177</v>
      </c>
      <c r="B115" s="158">
        <v>3.8330000000000002</v>
      </c>
    </row>
    <row r="116" spans="1:2" x14ac:dyDescent="0.25">
      <c r="A116" s="56">
        <v>42178</v>
      </c>
      <c r="B116" s="158">
        <v>3.7789999999999999</v>
      </c>
    </row>
    <row r="117" spans="1:2" x14ac:dyDescent="0.25">
      <c r="A117" s="56">
        <v>42179</v>
      </c>
      <c r="B117" s="158">
        <v>3.7610000000000001</v>
      </c>
    </row>
    <row r="118" spans="1:2" x14ac:dyDescent="0.25">
      <c r="A118" s="56">
        <v>42180</v>
      </c>
      <c r="B118" s="158">
        <v>3.77</v>
      </c>
    </row>
    <row r="119" spans="1:2" x14ac:dyDescent="0.25">
      <c r="A119" s="56">
        <v>42181</v>
      </c>
      <c r="B119" s="158">
        <v>3.7919999999999998</v>
      </c>
    </row>
    <row r="120" spans="1:2" x14ac:dyDescent="0.25">
      <c r="A120" s="56">
        <v>42184</v>
      </c>
      <c r="B120" s="158">
        <v>3.8</v>
      </c>
    </row>
    <row r="121" spans="1:2" x14ac:dyDescent="0.25">
      <c r="A121" s="56">
        <v>42185</v>
      </c>
      <c r="B121" s="158">
        <v>3.7690000000000001</v>
      </c>
    </row>
    <row r="122" spans="1:2" x14ac:dyDescent="0.25">
      <c r="A122" s="56">
        <v>42186</v>
      </c>
      <c r="B122" s="158">
        <v>3.7770000000000001</v>
      </c>
    </row>
    <row r="123" spans="1:2" x14ac:dyDescent="0.25">
      <c r="A123" s="56">
        <v>42187</v>
      </c>
      <c r="B123" s="158">
        <v>3.78</v>
      </c>
    </row>
    <row r="124" spans="1:2" x14ac:dyDescent="0.25">
      <c r="A124" s="56">
        <v>42188</v>
      </c>
      <c r="B124" s="158">
        <v>3.7690000000000001</v>
      </c>
    </row>
    <row r="125" spans="1:2" x14ac:dyDescent="0.25">
      <c r="A125" s="56">
        <v>42191</v>
      </c>
      <c r="B125" s="158">
        <v>3.7759999999999998</v>
      </c>
    </row>
    <row r="126" spans="1:2" x14ac:dyDescent="0.25">
      <c r="A126" s="56">
        <v>42192</v>
      </c>
      <c r="B126" s="158">
        <v>3.78</v>
      </c>
    </row>
    <row r="127" spans="1:2" x14ac:dyDescent="0.25">
      <c r="A127" s="56">
        <v>42193</v>
      </c>
      <c r="B127" s="158">
        <v>3.7970000000000002</v>
      </c>
    </row>
    <row r="128" spans="1:2" x14ac:dyDescent="0.25">
      <c r="A128" s="56">
        <v>42194</v>
      </c>
      <c r="B128" s="158">
        <v>3.786</v>
      </c>
    </row>
    <row r="129" spans="1:2" x14ac:dyDescent="0.25">
      <c r="A129" s="56">
        <v>42195</v>
      </c>
      <c r="B129" s="158">
        <v>3.7770000000000001</v>
      </c>
    </row>
    <row r="130" spans="1:2" x14ac:dyDescent="0.25">
      <c r="A130" s="56">
        <v>42198</v>
      </c>
      <c r="B130" s="158">
        <v>3.7759999999999998</v>
      </c>
    </row>
    <row r="131" spans="1:2" x14ac:dyDescent="0.25">
      <c r="A131" s="56">
        <v>42199</v>
      </c>
      <c r="B131" s="158">
        <v>3.7749999999999999</v>
      </c>
    </row>
    <row r="132" spans="1:2" x14ac:dyDescent="0.25">
      <c r="A132" s="56">
        <v>42200</v>
      </c>
      <c r="B132" s="158">
        <v>3.7650000000000001</v>
      </c>
    </row>
    <row r="133" spans="1:2" x14ac:dyDescent="0.25">
      <c r="A133" s="56">
        <v>42201</v>
      </c>
      <c r="B133" s="158">
        <v>3.7890000000000001</v>
      </c>
    </row>
    <row r="134" spans="1:2" x14ac:dyDescent="0.25">
      <c r="A134" s="56">
        <v>42202</v>
      </c>
      <c r="B134" s="158">
        <v>3.7890000000000001</v>
      </c>
    </row>
    <row r="135" spans="1:2" x14ac:dyDescent="0.25">
      <c r="A135" s="56">
        <v>42205</v>
      </c>
      <c r="B135" s="158">
        <v>3.8239999999999998</v>
      </c>
    </row>
    <row r="136" spans="1:2" x14ac:dyDescent="0.25">
      <c r="A136" s="56">
        <v>42206</v>
      </c>
      <c r="B136" s="158">
        <v>3.8090000000000002</v>
      </c>
    </row>
    <row r="137" spans="1:2" x14ac:dyDescent="0.25">
      <c r="A137" s="56">
        <v>42207</v>
      </c>
      <c r="B137" s="158">
        <v>3.8090000000000002</v>
      </c>
    </row>
    <row r="138" spans="1:2" x14ac:dyDescent="0.25">
      <c r="A138" s="56">
        <v>42208</v>
      </c>
      <c r="B138" s="158">
        <v>3.8180000000000001</v>
      </c>
    </row>
    <row r="139" spans="1:2" x14ac:dyDescent="0.25">
      <c r="A139" s="56">
        <v>42209</v>
      </c>
      <c r="B139" s="158">
        <v>3.8250000000000002</v>
      </c>
    </row>
    <row r="140" spans="1:2" x14ac:dyDescent="0.25">
      <c r="A140" s="56">
        <v>42212</v>
      </c>
      <c r="B140" s="158">
        <v>3.806</v>
      </c>
    </row>
    <row r="141" spans="1:2" x14ac:dyDescent="0.25">
      <c r="A141" s="56">
        <v>42213</v>
      </c>
      <c r="B141" s="158">
        <v>3.774</v>
      </c>
    </row>
    <row r="142" spans="1:2" x14ac:dyDescent="0.25">
      <c r="A142" s="56">
        <v>42214</v>
      </c>
      <c r="B142" s="158">
        <v>3.782</v>
      </c>
    </row>
    <row r="143" spans="1:2" x14ac:dyDescent="0.25">
      <c r="A143" s="56">
        <v>42215</v>
      </c>
      <c r="B143" s="158">
        <v>3.7810000000000001</v>
      </c>
    </row>
    <row r="144" spans="1:2" x14ac:dyDescent="0.25">
      <c r="A144" s="56">
        <v>42216</v>
      </c>
      <c r="B144" s="158">
        <v>3.7829999999999999</v>
      </c>
    </row>
    <row r="145" spans="1:2" x14ac:dyDescent="0.25">
      <c r="A145" s="56">
        <v>42219</v>
      </c>
      <c r="B145" s="158">
        <v>3.7719999999999998</v>
      </c>
    </row>
    <row r="146" spans="1:2" x14ac:dyDescent="0.25">
      <c r="A146" s="56">
        <v>42220</v>
      </c>
      <c r="B146" s="158">
        <v>3.7829999999999999</v>
      </c>
    </row>
    <row r="147" spans="1:2" x14ac:dyDescent="0.25">
      <c r="A147" s="56">
        <v>42221</v>
      </c>
      <c r="B147" s="158">
        <v>3.8069999999999999</v>
      </c>
    </row>
    <row r="148" spans="1:2" x14ac:dyDescent="0.25">
      <c r="A148" s="56">
        <v>42222</v>
      </c>
      <c r="B148" s="158">
        <v>3.8130000000000002</v>
      </c>
    </row>
    <row r="149" spans="1:2" x14ac:dyDescent="0.25">
      <c r="A149" s="56">
        <v>42223</v>
      </c>
      <c r="B149" s="158">
        <v>3.8079999999999998</v>
      </c>
    </row>
    <row r="150" spans="1:2" x14ac:dyDescent="0.25">
      <c r="A150" s="56">
        <v>42226</v>
      </c>
      <c r="B150" s="158">
        <v>3.8130000000000002</v>
      </c>
    </row>
    <row r="151" spans="1:2" x14ac:dyDescent="0.25">
      <c r="A151" s="56">
        <v>42227</v>
      </c>
      <c r="B151" s="158">
        <v>3.8180000000000001</v>
      </c>
    </row>
    <row r="152" spans="1:2" x14ac:dyDescent="0.25">
      <c r="A152" s="56">
        <v>42228</v>
      </c>
      <c r="B152" s="158">
        <v>3.8149999999999999</v>
      </c>
    </row>
    <row r="153" spans="1:2" x14ac:dyDescent="0.25">
      <c r="A153" s="56">
        <v>42229</v>
      </c>
      <c r="B153" s="158">
        <v>3.8069999999999999</v>
      </c>
    </row>
    <row r="154" spans="1:2" x14ac:dyDescent="0.25">
      <c r="A154" s="56">
        <v>42230</v>
      </c>
      <c r="B154" s="158">
        <v>3.7890000000000001</v>
      </c>
    </row>
    <row r="155" spans="1:2" x14ac:dyDescent="0.25">
      <c r="A155" s="56">
        <v>42233</v>
      </c>
      <c r="B155" s="158">
        <v>3.81</v>
      </c>
    </row>
    <row r="156" spans="1:2" x14ac:dyDescent="0.25">
      <c r="A156" s="56">
        <v>42234</v>
      </c>
      <c r="B156" s="158">
        <v>3.8290000000000002</v>
      </c>
    </row>
    <row r="157" spans="1:2" x14ac:dyDescent="0.25">
      <c r="A157" s="56">
        <v>42235</v>
      </c>
      <c r="B157" s="158">
        <v>3.8780000000000001</v>
      </c>
    </row>
    <row r="158" spans="1:2" x14ac:dyDescent="0.25">
      <c r="A158" s="56">
        <v>42236</v>
      </c>
      <c r="B158" s="158">
        <v>3.883</v>
      </c>
    </row>
    <row r="159" spans="1:2" x14ac:dyDescent="0.25">
      <c r="A159" s="56">
        <v>42237</v>
      </c>
      <c r="B159" s="158">
        <v>3.8740000000000001</v>
      </c>
    </row>
    <row r="160" spans="1:2" x14ac:dyDescent="0.25">
      <c r="A160" s="56">
        <v>42240</v>
      </c>
      <c r="B160" s="158">
        <v>3.8780000000000001</v>
      </c>
    </row>
    <row r="161" spans="1:2" x14ac:dyDescent="0.25">
      <c r="A161" s="56">
        <v>42241</v>
      </c>
      <c r="B161" s="158">
        <v>3.8639999999999999</v>
      </c>
    </row>
    <row r="162" spans="1:2" x14ac:dyDescent="0.25">
      <c r="A162" s="56">
        <v>42242</v>
      </c>
      <c r="B162" s="158">
        <v>3.9209999999999998</v>
      </c>
    </row>
    <row r="163" spans="1:2" x14ac:dyDescent="0.25">
      <c r="A163" s="56">
        <v>42243</v>
      </c>
      <c r="B163" s="158">
        <v>3.9279999999999999</v>
      </c>
    </row>
    <row r="164" spans="1:2" x14ac:dyDescent="0.25">
      <c r="A164" s="56">
        <v>42244</v>
      </c>
      <c r="B164" s="158">
        <v>3.9220000000000002</v>
      </c>
    </row>
    <row r="165" spans="1:2" x14ac:dyDescent="0.25">
      <c r="A165" s="56">
        <v>42247</v>
      </c>
      <c r="B165" s="158">
        <v>3.93</v>
      </c>
    </row>
    <row r="166" spans="1:2" x14ac:dyDescent="0.25">
      <c r="A166" s="56">
        <v>42248</v>
      </c>
      <c r="B166" s="158">
        <v>3.923</v>
      </c>
    </row>
    <row r="167" spans="1:2" x14ac:dyDescent="0.25">
      <c r="A167" s="56">
        <v>42249</v>
      </c>
      <c r="B167" s="158">
        <v>3.93</v>
      </c>
    </row>
    <row r="168" spans="1:2" x14ac:dyDescent="0.25">
      <c r="A168" s="56">
        <v>42250</v>
      </c>
      <c r="B168" s="158">
        <v>3.9340000000000002</v>
      </c>
    </row>
    <row r="169" spans="1:2" x14ac:dyDescent="0.25">
      <c r="A169" s="56">
        <v>42251</v>
      </c>
      <c r="B169" s="158">
        <v>3.927</v>
      </c>
    </row>
    <row r="170" spans="1:2" x14ac:dyDescent="0.25">
      <c r="A170" s="56">
        <v>42254</v>
      </c>
      <c r="B170" s="158">
        <v>3.9329999999999998</v>
      </c>
    </row>
    <row r="171" spans="1:2" x14ac:dyDescent="0.25">
      <c r="A171" s="56">
        <v>42255</v>
      </c>
      <c r="B171" s="158">
        <v>3.9220000000000002</v>
      </c>
    </row>
    <row r="172" spans="1:2" x14ac:dyDescent="0.25">
      <c r="A172" s="56">
        <v>42256</v>
      </c>
      <c r="B172" s="158">
        <v>3.8809999999999998</v>
      </c>
    </row>
    <row r="173" spans="1:2" x14ac:dyDescent="0.25">
      <c r="A173" s="56">
        <v>42257</v>
      </c>
      <c r="B173" s="158">
        <v>3.9060000000000001</v>
      </c>
    </row>
    <row r="174" spans="1:2" x14ac:dyDescent="0.25">
      <c r="A174" s="56">
        <v>42258</v>
      </c>
      <c r="B174" s="158">
        <v>3.8660000000000001</v>
      </c>
    </row>
    <row r="175" spans="1:2" x14ac:dyDescent="0.25">
      <c r="A175" s="56">
        <v>42263</v>
      </c>
      <c r="B175" s="158">
        <v>3.8889999999999998</v>
      </c>
    </row>
    <row r="176" spans="1:2" x14ac:dyDescent="0.25">
      <c r="A176" s="56">
        <v>42264</v>
      </c>
      <c r="B176" s="158">
        <v>3.8740000000000001</v>
      </c>
    </row>
    <row r="177" spans="1:2" x14ac:dyDescent="0.25">
      <c r="A177" s="56">
        <v>42265</v>
      </c>
      <c r="B177" s="158">
        <v>3.863</v>
      </c>
    </row>
    <row r="178" spans="1:2" x14ac:dyDescent="0.25">
      <c r="A178" s="56">
        <v>42268</v>
      </c>
      <c r="B178" s="158">
        <v>3.923</v>
      </c>
    </row>
    <row r="179" spans="1:2" x14ac:dyDescent="0.25">
      <c r="A179" s="56">
        <v>42271</v>
      </c>
      <c r="B179" s="158">
        <v>3.9409999999999998</v>
      </c>
    </row>
    <row r="180" spans="1:2" x14ac:dyDescent="0.25">
      <c r="A180" s="56">
        <v>42272</v>
      </c>
      <c r="B180" s="158">
        <v>3.9489999999999998</v>
      </c>
    </row>
    <row r="181" spans="1:2" x14ac:dyDescent="0.25">
      <c r="A181" s="56">
        <v>42276</v>
      </c>
      <c r="B181" s="158">
        <v>3.9359999999999999</v>
      </c>
    </row>
    <row r="182" spans="1:2" x14ac:dyDescent="0.25">
      <c r="A182" s="56">
        <v>42277</v>
      </c>
      <c r="B182" s="158">
        <v>3.923</v>
      </c>
    </row>
    <row r="183" spans="1:2" x14ac:dyDescent="0.25">
      <c r="A183" s="56">
        <v>42278</v>
      </c>
      <c r="B183" s="158">
        <v>3.9180000000000001</v>
      </c>
    </row>
    <row r="184" spans="1:2" x14ac:dyDescent="0.25">
      <c r="A184" s="56">
        <v>42279</v>
      </c>
      <c r="B184" s="158">
        <v>3.923</v>
      </c>
    </row>
    <row r="185" spans="1:2" x14ac:dyDescent="0.25">
      <c r="A185" s="56">
        <v>42283</v>
      </c>
      <c r="B185" s="158">
        <v>3.8740000000000001</v>
      </c>
    </row>
    <row r="186" spans="1:2" x14ac:dyDescent="0.25">
      <c r="A186" s="56">
        <v>42284</v>
      </c>
      <c r="B186" s="158">
        <v>3.85</v>
      </c>
    </row>
    <row r="187" spans="1:2" x14ac:dyDescent="0.25">
      <c r="A187" s="56">
        <v>42285</v>
      </c>
      <c r="B187" s="158">
        <v>3.8479999999999999</v>
      </c>
    </row>
    <row r="188" spans="1:2" x14ac:dyDescent="0.25">
      <c r="A188" s="56">
        <v>42286</v>
      </c>
      <c r="B188" s="158">
        <v>3.8420000000000001</v>
      </c>
    </row>
    <row r="189" spans="1:2" x14ac:dyDescent="0.25">
      <c r="A189" s="56">
        <v>42289</v>
      </c>
      <c r="B189" s="158">
        <v>3.835</v>
      </c>
    </row>
    <row r="190" spans="1:2" x14ac:dyDescent="0.25">
      <c r="A190" s="56">
        <v>42290</v>
      </c>
      <c r="B190" s="158">
        <v>3.8660000000000001</v>
      </c>
    </row>
    <row r="191" spans="1:2" x14ac:dyDescent="0.25">
      <c r="A191" s="56">
        <v>42291</v>
      </c>
      <c r="B191" s="158">
        <v>3.85</v>
      </c>
    </row>
    <row r="192" spans="1:2" x14ac:dyDescent="0.25">
      <c r="A192" s="56">
        <v>42292</v>
      </c>
      <c r="B192" s="158">
        <v>3.8210000000000002</v>
      </c>
    </row>
    <row r="193" spans="1:2" x14ac:dyDescent="0.25">
      <c r="A193" s="56">
        <v>42293</v>
      </c>
      <c r="B193" s="158">
        <v>3.8159999999999998</v>
      </c>
    </row>
    <row r="194" spans="1:2" x14ac:dyDescent="0.25">
      <c r="A194" s="56">
        <v>42296</v>
      </c>
      <c r="B194" s="158">
        <v>3.8420000000000001</v>
      </c>
    </row>
    <row r="195" spans="1:2" x14ac:dyDescent="0.25">
      <c r="A195" s="56">
        <v>42297</v>
      </c>
      <c r="B195" s="158">
        <v>3.859</v>
      </c>
    </row>
    <row r="196" spans="1:2" x14ac:dyDescent="0.25">
      <c r="A196" s="56">
        <v>42298</v>
      </c>
      <c r="B196" s="158">
        <v>3.8610000000000002</v>
      </c>
    </row>
    <row r="197" spans="1:2" x14ac:dyDescent="0.25">
      <c r="A197" s="56">
        <v>42299</v>
      </c>
      <c r="B197" s="158">
        <v>3.855</v>
      </c>
    </row>
    <row r="198" spans="1:2" x14ac:dyDescent="0.25">
      <c r="A198" s="56">
        <v>42300</v>
      </c>
      <c r="B198" s="158">
        <v>3.8809999999999998</v>
      </c>
    </row>
    <row r="199" spans="1:2" x14ac:dyDescent="0.25">
      <c r="A199" s="56">
        <v>42303</v>
      </c>
      <c r="B199" s="158">
        <v>3.8940000000000001</v>
      </c>
    </row>
    <row r="200" spans="1:2" x14ac:dyDescent="0.25">
      <c r="A200" s="56">
        <v>42304</v>
      </c>
      <c r="B200" s="158">
        <v>3.8660000000000001</v>
      </c>
    </row>
    <row r="201" spans="1:2" x14ac:dyDescent="0.25">
      <c r="A201" s="56">
        <v>42305</v>
      </c>
      <c r="B201" s="158">
        <v>3.8719999999999999</v>
      </c>
    </row>
    <row r="202" spans="1:2" x14ac:dyDescent="0.25">
      <c r="A202" s="56">
        <v>42306</v>
      </c>
      <c r="B202" s="158">
        <v>3.883</v>
      </c>
    </row>
    <row r="203" spans="1:2" x14ac:dyDescent="0.25">
      <c r="A203" s="56">
        <v>42307</v>
      </c>
      <c r="B203" s="158">
        <v>3.867</v>
      </c>
    </row>
    <row r="204" spans="1:2" x14ac:dyDescent="0.25">
      <c r="A204" s="56">
        <v>42310</v>
      </c>
      <c r="B204" s="158">
        <v>3.8679999999999999</v>
      </c>
    </row>
    <row r="205" spans="1:2" x14ac:dyDescent="0.25">
      <c r="A205" s="56">
        <v>42311</v>
      </c>
      <c r="B205" s="158">
        <v>3.8780000000000001</v>
      </c>
    </row>
    <row r="206" spans="1:2" x14ac:dyDescent="0.25">
      <c r="A206" s="56">
        <v>42312</v>
      </c>
      <c r="B206" s="158">
        <v>3.8769999999999998</v>
      </c>
    </row>
    <row r="207" spans="1:2" x14ac:dyDescent="0.25">
      <c r="A207" s="56">
        <v>42313</v>
      </c>
      <c r="B207" s="158">
        <v>3.8879999999999999</v>
      </c>
    </row>
    <row r="208" spans="1:2" x14ac:dyDescent="0.25">
      <c r="A208" s="56">
        <v>42314</v>
      </c>
      <c r="B208" s="158">
        <v>3.8860000000000001</v>
      </c>
    </row>
    <row r="209" spans="1:2" x14ac:dyDescent="0.25">
      <c r="A209" s="56">
        <v>42317</v>
      </c>
      <c r="B209" s="158">
        <v>3.9129999999999998</v>
      </c>
    </row>
    <row r="210" spans="1:2" x14ac:dyDescent="0.25">
      <c r="A210" s="56">
        <v>42318</v>
      </c>
      <c r="B210" s="158">
        <v>3.9209999999999998</v>
      </c>
    </row>
    <row r="211" spans="1:2" x14ac:dyDescent="0.25">
      <c r="A211" s="56">
        <v>42319</v>
      </c>
      <c r="B211" s="158">
        <v>3.911</v>
      </c>
    </row>
    <row r="212" spans="1:2" x14ac:dyDescent="0.25">
      <c r="A212" s="56">
        <v>42320</v>
      </c>
      <c r="B212" s="158">
        <v>3.891</v>
      </c>
    </row>
    <row r="213" spans="1:2" x14ac:dyDescent="0.25">
      <c r="A213" s="56">
        <v>42321</v>
      </c>
      <c r="B213" s="158">
        <v>3.8889999999999998</v>
      </c>
    </row>
    <row r="214" spans="1:2" x14ac:dyDescent="0.25">
      <c r="A214" s="56">
        <v>42324</v>
      </c>
      <c r="B214" s="158">
        <v>3.8919999999999999</v>
      </c>
    </row>
    <row r="215" spans="1:2" x14ac:dyDescent="0.25">
      <c r="A215" s="56">
        <v>42325</v>
      </c>
      <c r="B215" s="158">
        <v>3.9049999999999998</v>
      </c>
    </row>
    <row r="216" spans="1:2" x14ac:dyDescent="0.25">
      <c r="A216" s="56">
        <v>42326</v>
      </c>
      <c r="B216" s="158">
        <v>3.9039999999999999</v>
      </c>
    </row>
    <row r="217" spans="1:2" x14ac:dyDescent="0.25">
      <c r="A217" s="56">
        <v>42327</v>
      </c>
      <c r="B217" s="158">
        <v>3.8849999999999998</v>
      </c>
    </row>
    <row r="218" spans="1:2" x14ac:dyDescent="0.25">
      <c r="A218" s="56">
        <v>42328</v>
      </c>
      <c r="B218" s="158">
        <v>3.8780000000000001</v>
      </c>
    </row>
    <row r="219" spans="1:2" x14ac:dyDescent="0.25">
      <c r="A219" s="56">
        <v>42331</v>
      </c>
      <c r="B219" s="158">
        <v>3.8940000000000001</v>
      </c>
    </row>
    <row r="220" spans="1:2" x14ac:dyDescent="0.25">
      <c r="A220" s="56">
        <v>42332</v>
      </c>
      <c r="B220" s="158">
        <v>3.8730000000000002</v>
      </c>
    </row>
    <row r="221" spans="1:2" x14ac:dyDescent="0.25">
      <c r="A221" s="56">
        <v>42333</v>
      </c>
      <c r="B221" s="158">
        <v>3.8769999999999998</v>
      </c>
    </row>
    <row r="222" spans="1:2" x14ac:dyDescent="0.25">
      <c r="A222" s="56">
        <v>42334</v>
      </c>
      <c r="B222" s="158">
        <v>3.88</v>
      </c>
    </row>
    <row r="223" spans="1:2" x14ac:dyDescent="0.25">
      <c r="A223" s="56">
        <v>42335</v>
      </c>
      <c r="B223" s="158">
        <v>3.8889999999999998</v>
      </c>
    </row>
    <row r="224" spans="1:2" x14ac:dyDescent="0.25">
      <c r="A224" s="56">
        <v>42338</v>
      </c>
      <c r="B224" s="158">
        <v>3.8769999999999998</v>
      </c>
    </row>
    <row r="225" spans="1:2" x14ac:dyDescent="0.25">
      <c r="A225" s="56">
        <v>42339</v>
      </c>
      <c r="B225" s="158">
        <v>3.879</v>
      </c>
    </row>
    <row r="226" spans="1:2" x14ac:dyDescent="0.25">
      <c r="A226" s="56">
        <v>42340</v>
      </c>
      <c r="B226" s="158">
        <v>3.879</v>
      </c>
    </row>
    <row r="227" spans="1:2" x14ac:dyDescent="0.25">
      <c r="A227" s="56">
        <v>42341</v>
      </c>
      <c r="B227" s="158">
        <v>3.887</v>
      </c>
    </row>
    <row r="228" spans="1:2" x14ac:dyDescent="0.25">
      <c r="A228" s="56">
        <v>42342</v>
      </c>
      <c r="B228" s="158">
        <v>3.8570000000000002</v>
      </c>
    </row>
    <row r="229" spans="1:2" x14ac:dyDescent="0.25">
      <c r="A229" s="56">
        <v>42345</v>
      </c>
      <c r="B229" s="158">
        <v>3.855</v>
      </c>
    </row>
    <row r="230" spans="1:2" x14ac:dyDescent="0.25">
      <c r="A230" s="56">
        <v>42346</v>
      </c>
      <c r="B230" s="158">
        <v>3.8780000000000001</v>
      </c>
    </row>
    <row r="231" spans="1:2" x14ac:dyDescent="0.25">
      <c r="A231" s="56">
        <v>42347</v>
      </c>
      <c r="B231" s="158">
        <v>3.8849999999999998</v>
      </c>
    </row>
    <row r="232" spans="1:2" x14ac:dyDescent="0.25">
      <c r="A232" s="56">
        <v>42348</v>
      </c>
      <c r="B232" s="158">
        <v>3.867</v>
      </c>
    </row>
    <row r="233" spans="1:2" x14ac:dyDescent="0.25">
      <c r="A233" s="56">
        <v>42349</v>
      </c>
      <c r="B233" s="158">
        <v>3.86</v>
      </c>
    </row>
    <row r="234" spans="1:2" x14ac:dyDescent="0.25">
      <c r="A234" s="56">
        <v>42352</v>
      </c>
      <c r="B234" s="158">
        <v>3.8559999999999999</v>
      </c>
    </row>
    <row r="235" spans="1:2" x14ac:dyDescent="0.25">
      <c r="A235" s="56">
        <v>42353</v>
      </c>
      <c r="B235" s="158">
        <v>3.859</v>
      </c>
    </row>
    <row r="236" spans="1:2" x14ac:dyDescent="0.25">
      <c r="A236" s="56">
        <v>42354</v>
      </c>
      <c r="B236" s="158">
        <v>3.8780000000000001</v>
      </c>
    </row>
    <row r="237" spans="1:2" x14ac:dyDescent="0.25">
      <c r="A237" s="56">
        <v>42355</v>
      </c>
      <c r="B237" s="158">
        <v>3.895</v>
      </c>
    </row>
    <row r="238" spans="1:2" x14ac:dyDescent="0.25">
      <c r="A238" s="56">
        <v>42356</v>
      </c>
      <c r="B238" s="158">
        <v>3.8959999999999999</v>
      </c>
    </row>
    <row r="239" spans="1:2" x14ac:dyDescent="0.25">
      <c r="A239" s="56">
        <v>42359</v>
      </c>
      <c r="B239" s="158">
        <v>3.9</v>
      </c>
    </row>
    <row r="240" spans="1:2" x14ac:dyDescent="0.25">
      <c r="A240" s="56">
        <v>42360</v>
      </c>
      <c r="B240" s="158">
        <v>3.9049999999999998</v>
      </c>
    </row>
    <row r="241" spans="1:2" x14ac:dyDescent="0.25">
      <c r="A241" s="56">
        <v>42361</v>
      </c>
      <c r="B241" s="158">
        <v>3.895</v>
      </c>
    </row>
    <row r="242" spans="1:2" x14ac:dyDescent="0.25">
      <c r="A242" s="56">
        <v>42362</v>
      </c>
      <c r="B242" s="158">
        <v>3.8919999999999999</v>
      </c>
    </row>
    <row r="243" spans="1:2" x14ac:dyDescent="0.25">
      <c r="A243" s="56">
        <v>42366</v>
      </c>
      <c r="B243" s="158">
        <v>3.8860000000000001</v>
      </c>
    </row>
    <row r="244" spans="1:2" x14ac:dyDescent="0.25">
      <c r="A244" s="56">
        <v>42367</v>
      </c>
      <c r="B244" s="158">
        <v>3.883</v>
      </c>
    </row>
    <row r="245" spans="1:2" x14ac:dyDescent="0.25">
      <c r="A245" s="56">
        <v>42368</v>
      </c>
      <c r="B245" s="158">
        <v>3.8959999999999999</v>
      </c>
    </row>
    <row r="246" spans="1:2" x14ac:dyDescent="0.25">
      <c r="A246" s="56">
        <v>42369</v>
      </c>
      <c r="B246" s="158">
        <v>3.9020000000000001</v>
      </c>
    </row>
    <row r="247" spans="1:2" x14ac:dyDescent="0.25">
      <c r="A247" s="56">
        <v>42373</v>
      </c>
      <c r="B247" s="158">
        <v>3.9129999999999998</v>
      </c>
    </row>
    <row r="248" spans="1:2" x14ac:dyDescent="0.25">
      <c r="A248" s="56">
        <v>42374</v>
      </c>
      <c r="B248" s="158">
        <v>3.9279999999999999</v>
      </c>
    </row>
    <row r="249" spans="1:2" x14ac:dyDescent="0.25">
      <c r="A249" s="56">
        <v>42375</v>
      </c>
      <c r="B249" s="158">
        <v>3.9409999999999998</v>
      </c>
    </row>
    <row r="250" spans="1:2" x14ac:dyDescent="0.25">
      <c r="A250" s="56">
        <v>42376</v>
      </c>
      <c r="B250" s="158">
        <v>3.9369999999999998</v>
      </c>
    </row>
    <row r="251" spans="1:2" x14ac:dyDescent="0.25">
      <c r="A251" s="56">
        <v>42377</v>
      </c>
      <c r="B251" s="158">
        <v>3.9220000000000002</v>
      </c>
    </row>
    <row r="252" spans="1:2" x14ac:dyDescent="0.25">
      <c r="A252" s="56">
        <v>42380</v>
      </c>
      <c r="B252" s="158">
        <v>3.9289999999999998</v>
      </c>
    </row>
    <row r="253" spans="1:2" x14ac:dyDescent="0.25">
      <c r="A253" s="56">
        <v>42381</v>
      </c>
      <c r="B253" s="158">
        <v>3.9420000000000002</v>
      </c>
    </row>
    <row r="254" spans="1:2" x14ac:dyDescent="0.25">
      <c r="A254" s="56">
        <v>42382</v>
      </c>
      <c r="B254" s="158">
        <v>3.9430000000000001</v>
      </c>
    </row>
    <row r="255" spans="1:2" x14ac:dyDescent="0.25">
      <c r="A255" s="56">
        <v>42383</v>
      </c>
      <c r="B255" s="158">
        <v>3.944</v>
      </c>
    </row>
    <row r="256" spans="1:2" x14ac:dyDescent="0.25">
      <c r="A256" s="56">
        <v>42384</v>
      </c>
      <c r="B256" s="158">
        <v>3.9430000000000001</v>
      </c>
    </row>
    <row r="257" spans="1:2" x14ac:dyDescent="0.25">
      <c r="A257" s="56">
        <v>42387</v>
      </c>
      <c r="B257" s="158">
        <v>3.9550000000000001</v>
      </c>
    </row>
    <row r="258" spans="1:2" x14ac:dyDescent="0.25">
      <c r="A258" s="56">
        <v>42388</v>
      </c>
      <c r="B258" s="158">
        <v>3.9529999999999998</v>
      </c>
    </row>
    <row r="259" spans="1:2" x14ac:dyDescent="0.25">
      <c r="A259" s="56">
        <v>42389</v>
      </c>
      <c r="B259" s="158">
        <v>3.9830000000000001</v>
      </c>
    </row>
    <row r="260" spans="1:2" x14ac:dyDescent="0.25">
      <c r="A260" s="56">
        <v>42390</v>
      </c>
      <c r="B260" s="158">
        <v>3.972</v>
      </c>
    </row>
    <row r="261" spans="1:2" x14ac:dyDescent="0.25">
      <c r="A261" s="56">
        <v>42391</v>
      </c>
      <c r="B261" s="158">
        <v>3.9710000000000001</v>
      </c>
    </row>
    <row r="262" spans="1:2" x14ac:dyDescent="0.25">
      <c r="A262" s="56">
        <v>42394</v>
      </c>
      <c r="B262" s="158">
        <v>3.9820000000000002</v>
      </c>
    </row>
    <row r="263" spans="1:2" x14ac:dyDescent="0.25">
      <c r="A263" s="56">
        <v>42395</v>
      </c>
      <c r="B263" s="158">
        <v>3.976</v>
      </c>
    </row>
    <row r="264" spans="1:2" x14ac:dyDescent="0.25">
      <c r="A264" s="56">
        <v>42396</v>
      </c>
      <c r="B264" s="158">
        <v>3.972</v>
      </c>
    </row>
    <row r="265" spans="1:2" x14ac:dyDescent="0.25">
      <c r="A265" s="56">
        <v>42397</v>
      </c>
      <c r="B265" s="158">
        <v>3.9609999999999999</v>
      </c>
    </row>
    <row r="266" spans="1:2" x14ac:dyDescent="0.25">
      <c r="A266" s="56">
        <v>42398</v>
      </c>
      <c r="B266" s="158">
        <v>3.9510000000000001</v>
      </c>
    </row>
    <row r="267" spans="1:2" x14ac:dyDescent="0.25">
      <c r="A267" s="56">
        <v>42401</v>
      </c>
      <c r="B267" s="158">
        <v>3.9550000000000001</v>
      </c>
    </row>
    <row r="268" spans="1:2" x14ac:dyDescent="0.25">
      <c r="A268" s="56">
        <v>42402</v>
      </c>
      <c r="B268" s="158">
        <v>3.9550000000000001</v>
      </c>
    </row>
    <row r="269" spans="1:2" x14ac:dyDescent="0.25">
      <c r="A269" s="56">
        <v>42403</v>
      </c>
      <c r="B269" s="158">
        <v>3.964</v>
      </c>
    </row>
    <row r="270" spans="1:2" x14ac:dyDescent="0.25">
      <c r="A270" s="56">
        <v>42404</v>
      </c>
      <c r="B270" s="158">
        <v>3.9089999999999998</v>
      </c>
    </row>
    <row r="271" spans="1:2" x14ac:dyDescent="0.25">
      <c r="A271" s="56">
        <v>42405</v>
      </c>
      <c r="B271" s="158">
        <v>3.883</v>
      </c>
    </row>
    <row r="272" spans="1:2" x14ac:dyDescent="0.25">
      <c r="A272" s="56">
        <v>42408</v>
      </c>
      <c r="B272" s="158">
        <v>3.89</v>
      </c>
    </row>
    <row r="273" spans="1:2" x14ac:dyDescent="0.25">
      <c r="A273" s="56">
        <v>42409</v>
      </c>
      <c r="B273" s="158">
        <v>3.887</v>
      </c>
    </row>
    <row r="274" spans="1:2" x14ac:dyDescent="0.25">
      <c r="A274" s="56">
        <v>42410</v>
      </c>
      <c r="B274" s="158">
        <v>3.871</v>
      </c>
    </row>
    <row r="275" spans="1:2" x14ac:dyDescent="0.25">
      <c r="A275" s="56">
        <v>42411</v>
      </c>
      <c r="B275" s="158">
        <v>3.8879999999999999</v>
      </c>
    </row>
    <row r="276" spans="1:2" x14ac:dyDescent="0.25">
      <c r="A276" s="56">
        <v>42412</v>
      </c>
      <c r="B276" s="158">
        <v>3.8820000000000001</v>
      </c>
    </row>
    <row r="277" spans="1:2" x14ac:dyDescent="0.25">
      <c r="A277" s="56">
        <v>42415</v>
      </c>
      <c r="B277" s="158">
        <v>3.8889999999999998</v>
      </c>
    </row>
    <row r="278" spans="1:2" x14ac:dyDescent="0.25">
      <c r="A278" s="56">
        <v>42416</v>
      </c>
      <c r="B278" s="158">
        <v>3.9129999999999998</v>
      </c>
    </row>
    <row r="279" spans="1:2" x14ac:dyDescent="0.25">
      <c r="A279" s="56">
        <v>42417</v>
      </c>
      <c r="B279" s="158">
        <v>3.9060000000000001</v>
      </c>
    </row>
    <row r="280" spans="1:2" x14ac:dyDescent="0.25">
      <c r="A280" s="56">
        <v>42418</v>
      </c>
      <c r="B280" s="158">
        <v>3.9020000000000001</v>
      </c>
    </row>
    <row r="281" spans="1:2" x14ac:dyDescent="0.25">
      <c r="A281" s="56">
        <v>42419</v>
      </c>
      <c r="B281" s="158">
        <v>3.911</v>
      </c>
    </row>
    <row r="282" spans="1:2" x14ac:dyDescent="0.25">
      <c r="A282" s="56">
        <v>42422</v>
      </c>
      <c r="B282" s="158">
        <v>3.907</v>
      </c>
    </row>
    <row r="283" spans="1:2" x14ac:dyDescent="0.25">
      <c r="A283" s="56">
        <v>42423</v>
      </c>
      <c r="B283" s="158">
        <v>3.907</v>
      </c>
    </row>
    <row r="284" spans="1:2" x14ac:dyDescent="0.25">
      <c r="A284" s="56">
        <v>42424</v>
      </c>
      <c r="B284" s="158">
        <v>3.927</v>
      </c>
    </row>
    <row r="285" spans="1:2" x14ac:dyDescent="0.25">
      <c r="A285" s="56">
        <v>42425</v>
      </c>
      <c r="B285" s="158">
        <v>3.907</v>
      </c>
    </row>
    <row r="286" spans="1:2" x14ac:dyDescent="0.25">
      <c r="A286" s="56">
        <v>42426</v>
      </c>
      <c r="B286" s="158">
        <v>3.9060000000000001</v>
      </c>
    </row>
    <row r="287" spans="1:2" x14ac:dyDescent="0.25">
      <c r="A287" s="56">
        <v>42429</v>
      </c>
      <c r="B287" s="158">
        <v>3.91</v>
      </c>
    </row>
    <row r="288" spans="1:2" x14ac:dyDescent="0.25">
      <c r="A288" s="56">
        <v>42430</v>
      </c>
      <c r="B288" s="158">
        <v>3.9020000000000001</v>
      </c>
    </row>
    <row r="289" spans="1:2" x14ac:dyDescent="0.25">
      <c r="A289" s="56">
        <v>42431</v>
      </c>
      <c r="B289" s="158">
        <v>3.8860000000000001</v>
      </c>
    </row>
    <row r="290" spans="1:2" x14ac:dyDescent="0.25">
      <c r="A290" s="56">
        <v>42432</v>
      </c>
      <c r="B290" s="158">
        <v>3.887</v>
      </c>
    </row>
    <row r="291" spans="1:2" x14ac:dyDescent="0.25">
      <c r="A291" s="56">
        <v>42433</v>
      </c>
      <c r="B291" s="158">
        <v>3.8929999999999998</v>
      </c>
    </row>
    <row r="292" spans="1:2" x14ac:dyDescent="0.25">
      <c r="A292" s="56">
        <v>42436</v>
      </c>
      <c r="B292" s="158">
        <v>3.9119999999999999</v>
      </c>
    </row>
    <row r="293" spans="1:2" x14ac:dyDescent="0.25">
      <c r="A293" s="56">
        <v>42437</v>
      </c>
      <c r="B293" s="158">
        <v>3.911</v>
      </c>
    </row>
    <row r="294" spans="1:2" x14ac:dyDescent="0.25">
      <c r="A294" s="56">
        <v>42438</v>
      </c>
      <c r="B294" s="158">
        <v>3.9060000000000001</v>
      </c>
    </row>
    <row r="295" spans="1:2" x14ac:dyDescent="0.25">
      <c r="A295" s="56">
        <v>42439</v>
      </c>
      <c r="B295" s="158">
        <v>3.903</v>
      </c>
    </row>
    <row r="296" spans="1:2" x14ac:dyDescent="0.25">
      <c r="A296" s="56">
        <v>42440</v>
      </c>
      <c r="B296" s="158">
        <v>3.875</v>
      </c>
    </row>
    <row r="297" spans="1:2" x14ac:dyDescent="0.25">
      <c r="A297" s="56">
        <v>42443</v>
      </c>
      <c r="B297" s="158">
        <v>3.8780000000000001</v>
      </c>
    </row>
    <row r="298" spans="1:2" x14ac:dyDescent="0.25">
      <c r="A298" s="56">
        <v>42444</v>
      </c>
      <c r="B298" s="158">
        <v>3.891</v>
      </c>
    </row>
    <row r="299" spans="1:2" x14ac:dyDescent="0.25">
      <c r="A299" s="56">
        <v>42445</v>
      </c>
      <c r="B299" s="158">
        <v>3.9009999999999998</v>
      </c>
    </row>
    <row r="300" spans="1:2" x14ac:dyDescent="0.25">
      <c r="A300" s="56">
        <v>42446</v>
      </c>
      <c r="B300" s="158">
        <v>3.8530000000000002</v>
      </c>
    </row>
    <row r="301" spans="1:2" x14ac:dyDescent="0.25">
      <c r="A301" s="56">
        <v>42447</v>
      </c>
      <c r="B301" s="158">
        <v>3.8570000000000002</v>
      </c>
    </row>
    <row r="302" spans="1:2" x14ac:dyDescent="0.25">
      <c r="A302" s="56">
        <v>42450</v>
      </c>
      <c r="B302" s="158">
        <v>3.855</v>
      </c>
    </row>
    <row r="303" spans="1:2" x14ac:dyDescent="0.25">
      <c r="A303" s="56">
        <v>42451</v>
      </c>
      <c r="B303" s="158">
        <v>3.851</v>
      </c>
    </row>
    <row r="304" spans="1:2" x14ac:dyDescent="0.25">
      <c r="A304" s="56">
        <v>42452</v>
      </c>
      <c r="B304" s="158">
        <v>3.8420000000000001</v>
      </c>
    </row>
    <row r="305" spans="1:2" x14ac:dyDescent="0.25">
      <c r="A305" s="56">
        <v>42457</v>
      </c>
      <c r="B305" s="158">
        <v>3.8370000000000002</v>
      </c>
    </row>
    <row r="306" spans="1:2" x14ac:dyDescent="0.25">
      <c r="A306" s="56">
        <v>42458</v>
      </c>
      <c r="B306" s="158">
        <v>3.8260000000000001</v>
      </c>
    </row>
    <row r="307" spans="1:2" x14ac:dyDescent="0.25">
      <c r="A307" s="56">
        <v>42459</v>
      </c>
      <c r="B307" s="158">
        <v>3.7879999999999998</v>
      </c>
    </row>
    <row r="308" spans="1:2" x14ac:dyDescent="0.25">
      <c r="A308" s="56">
        <v>42460</v>
      </c>
      <c r="B308" s="158">
        <v>3.766</v>
      </c>
    </row>
    <row r="309" spans="1:2" x14ac:dyDescent="0.25">
      <c r="A309" s="56">
        <v>42461</v>
      </c>
      <c r="B309" s="158">
        <v>3.786</v>
      </c>
    </row>
    <row r="310" spans="1:2" x14ac:dyDescent="0.25">
      <c r="A310" s="56">
        <v>42464</v>
      </c>
      <c r="B310" s="158">
        <v>3.7839999999999998</v>
      </c>
    </row>
    <row r="311" spans="1:2" x14ac:dyDescent="0.25">
      <c r="A311" s="56">
        <v>42465</v>
      </c>
      <c r="B311" s="158">
        <v>3.802</v>
      </c>
    </row>
    <row r="312" spans="1:2" x14ac:dyDescent="0.25">
      <c r="A312" s="56">
        <v>42466</v>
      </c>
      <c r="B312" s="158">
        <v>3.819</v>
      </c>
    </row>
    <row r="313" spans="1:2" x14ac:dyDescent="0.25">
      <c r="A313" s="56">
        <v>42467</v>
      </c>
      <c r="B313" s="158">
        <v>3.7949999999999999</v>
      </c>
    </row>
    <row r="314" spans="1:2" x14ac:dyDescent="0.25">
      <c r="A314" s="56">
        <v>42468</v>
      </c>
      <c r="B314" s="158">
        <v>3.786</v>
      </c>
    </row>
    <row r="315" spans="1:2" x14ac:dyDescent="0.25">
      <c r="A315" s="56">
        <v>42471</v>
      </c>
      <c r="B315" s="158">
        <v>3.782</v>
      </c>
    </row>
    <row r="316" spans="1:2" x14ac:dyDescent="0.25">
      <c r="A316" s="56">
        <v>42472</v>
      </c>
      <c r="B316" s="158">
        <v>3.7650000000000001</v>
      </c>
    </row>
    <row r="317" spans="1:2" x14ac:dyDescent="0.25">
      <c r="A317" s="56">
        <v>42473</v>
      </c>
      <c r="B317" s="158">
        <v>3.7730000000000001</v>
      </c>
    </row>
    <row r="318" spans="1:2" x14ac:dyDescent="0.25">
      <c r="A318" s="56">
        <v>42474</v>
      </c>
      <c r="B318" s="158">
        <v>3.7890000000000001</v>
      </c>
    </row>
    <row r="319" spans="1:2" x14ac:dyDescent="0.25">
      <c r="A319" s="56">
        <v>42475</v>
      </c>
      <c r="B319" s="158">
        <v>3.7850000000000001</v>
      </c>
    </row>
    <row r="320" spans="1:2" x14ac:dyDescent="0.25">
      <c r="A320" s="56">
        <v>42478</v>
      </c>
      <c r="B320" s="158">
        <v>3.7730000000000001</v>
      </c>
    </row>
    <row r="321" spans="1:2" x14ac:dyDescent="0.25">
      <c r="A321" s="56">
        <v>42479</v>
      </c>
      <c r="B321" s="158">
        <v>3.7629999999999999</v>
      </c>
    </row>
    <row r="322" spans="1:2" x14ac:dyDescent="0.25">
      <c r="A322" s="56">
        <v>42480</v>
      </c>
      <c r="B322" s="158">
        <v>3.758</v>
      </c>
    </row>
    <row r="323" spans="1:2" x14ac:dyDescent="0.25">
      <c r="A323" s="56">
        <v>42481</v>
      </c>
      <c r="B323" s="158">
        <v>3.7639999999999998</v>
      </c>
    </row>
    <row r="324" spans="1:2" x14ac:dyDescent="0.25">
      <c r="A324" s="56">
        <v>42485</v>
      </c>
      <c r="B324" s="158">
        <v>3.774</v>
      </c>
    </row>
    <row r="325" spans="1:2" x14ac:dyDescent="0.25">
      <c r="A325" s="56">
        <v>42486</v>
      </c>
      <c r="B325" s="158">
        <v>3.7629999999999999</v>
      </c>
    </row>
    <row r="326" spans="1:2" x14ac:dyDescent="0.25">
      <c r="A326" s="56">
        <v>42487</v>
      </c>
      <c r="B326" s="158">
        <v>3.7679999999999998</v>
      </c>
    </row>
    <row r="327" spans="1:2" x14ac:dyDescent="0.25">
      <c r="A327" s="56">
        <v>42488</v>
      </c>
      <c r="B327" s="158">
        <v>3.7610000000000001</v>
      </c>
    </row>
    <row r="328" spans="1:2" x14ac:dyDescent="0.25">
      <c r="A328" s="56">
        <v>42492</v>
      </c>
      <c r="B328" s="158">
        <v>3.746</v>
      </c>
    </row>
    <row r="329" spans="1:2" x14ac:dyDescent="0.25">
      <c r="A329" s="56">
        <v>42493</v>
      </c>
      <c r="B329" s="158">
        <v>3.7469999999999999</v>
      </c>
    </row>
    <row r="330" spans="1:2" x14ac:dyDescent="0.25">
      <c r="A330" s="56">
        <v>42494</v>
      </c>
      <c r="B330" s="158">
        <v>3.7770000000000001</v>
      </c>
    </row>
    <row r="331" spans="1:2" x14ac:dyDescent="0.25">
      <c r="A331" s="56">
        <v>42495</v>
      </c>
      <c r="B331" s="158">
        <v>3.7810000000000001</v>
      </c>
    </row>
    <row r="332" spans="1:2" x14ac:dyDescent="0.25">
      <c r="A332" s="56">
        <v>42496</v>
      </c>
      <c r="B332" s="158">
        <v>3.7879999999999998</v>
      </c>
    </row>
    <row r="333" spans="1:2" x14ac:dyDescent="0.25">
      <c r="A333" s="56">
        <v>42499</v>
      </c>
      <c r="B333" s="158">
        <v>3.7789999999999999</v>
      </c>
    </row>
    <row r="334" spans="1:2" x14ac:dyDescent="0.25">
      <c r="A334" s="56">
        <v>42500</v>
      </c>
      <c r="B334" s="158">
        <v>3.7839999999999998</v>
      </c>
    </row>
    <row r="335" spans="1:2" x14ac:dyDescent="0.25">
      <c r="A335" s="56">
        <v>42501</v>
      </c>
      <c r="B335" s="158">
        <v>3.7719999999999998</v>
      </c>
    </row>
    <row r="336" spans="1:2" x14ac:dyDescent="0.25">
      <c r="A336" s="56">
        <v>42503</v>
      </c>
      <c r="B336" s="158">
        <v>3.77</v>
      </c>
    </row>
    <row r="337" spans="1:2" x14ac:dyDescent="0.25">
      <c r="A337" s="56">
        <v>42506</v>
      </c>
      <c r="B337" s="158">
        <v>3.8119999999999998</v>
      </c>
    </row>
    <row r="338" spans="1:2" x14ac:dyDescent="0.25">
      <c r="A338" s="56">
        <v>42507</v>
      </c>
      <c r="B338" s="158">
        <v>3.8180000000000001</v>
      </c>
    </row>
    <row r="339" spans="1:2" x14ac:dyDescent="0.25">
      <c r="A339" s="56">
        <v>42508</v>
      </c>
      <c r="B339" s="158">
        <v>3.835</v>
      </c>
    </row>
    <row r="340" spans="1:2" x14ac:dyDescent="0.25">
      <c r="A340" s="56">
        <v>42509</v>
      </c>
      <c r="B340" s="158">
        <v>3.8580000000000001</v>
      </c>
    </row>
    <row r="341" spans="1:2" x14ac:dyDescent="0.25">
      <c r="A341" s="56">
        <v>42510</v>
      </c>
      <c r="B341" s="158">
        <v>3.871</v>
      </c>
    </row>
    <row r="342" spans="1:2" x14ac:dyDescent="0.25">
      <c r="A342" s="56">
        <v>42513</v>
      </c>
      <c r="B342" s="158">
        <v>3.879</v>
      </c>
    </row>
    <row r="343" spans="1:2" x14ac:dyDescent="0.25">
      <c r="A343" s="56">
        <v>42514</v>
      </c>
      <c r="B343" s="158">
        <v>3.8650000000000002</v>
      </c>
    </row>
    <row r="344" spans="1:2" x14ac:dyDescent="0.25">
      <c r="A344" s="56">
        <v>42515</v>
      </c>
      <c r="B344" s="158">
        <v>3.855</v>
      </c>
    </row>
    <row r="345" spans="1:2" x14ac:dyDescent="0.25">
      <c r="A345" s="56">
        <v>42516</v>
      </c>
      <c r="B345" s="158">
        <v>3.8370000000000002</v>
      </c>
    </row>
    <row r="346" spans="1:2" x14ac:dyDescent="0.25">
      <c r="A346" s="56">
        <v>42517</v>
      </c>
      <c r="B346" s="158">
        <v>3.8450000000000002</v>
      </c>
    </row>
    <row r="347" spans="1:2" x14ac:dyDescent="0.25">
      <c r="A347" s="56">
        <v>42521</v>
      </c>
      <c r="B347" s="158">
        <v>3.85</v>
      </c>
    </row>
    <row r="348" spans="1:2" x14ac:dyDescent="0.25">
      <c r="A348" s="56">
        <v>42522</v>
      </c>
      <c r="B348" s="158">
        <v>3.8530000000000002</v>
      </c>
    </row>
    <row r="349" spans="1:2" x14ac:dyDescent="0.25">
      <c r="A349" s="56">
        <v>42523</v>
      </c>
      <c r="B349" s="158">
        <v>3.8540000000000001</v>
      </c>
    </row>
    <row r="350" spans="1:2" x14ac:dyDescent="0.25">
      <c r="A350" s="56">
        <v>42524</v>
      </c>
      <c r="B350" s="158">
        <v>3.87</v>
      </c>
    </row>
    <row r="351" spans="1:2" x14ac:dyDescent="0.25">
      <c r="A351" s="56">
        <v>42527</v>
      </c>
      <c r="B351" s="158">
        <v>3.831</v>
      </c>
    </row>
    <row r="352" spans="1:2" x14ac:dyDescent="0.25">
      <c r="A352" s="56">
        <v>42528</v>
      </c>
      <c r="B352" s="158">
        <v>3.8180000000000001</v>
      </c>
    </row>
    <row r="353" spans="1:2" x14ac:dyDescent="0.25">
      <c r="A353" s="56">
        <v>42529</v>
      </c>
      <c r="B353" s="158">
        <v>3.8260000000000001</v>
      </c>
    </row>
    <row r="354" spans="1:2" x14ac:dyDescent="0.25">
      <c r="A354" s="56">
        <v>42530</v>
      </c>
      <c r="B354" s="158">
        <v>3.8460000000000001</v>
      </c>
    </row>
    <row r="355" spans="1:2" x14ac:dyDescent="0.25">
      <c r="A355" s="56">
        <v>42531</v>
      </c>
      <c r="B355" s="158">
        <v>3.8490000000000002</v>
      </c>
    </row>
    <row r="356" spans="1:2" x14ac:dyDescent="0.25">
      <c r="A356" s="56">
        <v>42534</v>
      </c>
      <c r="B356" s="158">
        <v>3.8740000000000001</v>
      </c>
    </row>
    <row r="357" spans="1:2" x14ac:dyDescent="0.25">
      <c r="A357" s="56">
        <v>42535</v>
      </c>
      <c r="B357" s="158">
        <v>3.8639999999999999</v>
      </c>
    </row>
    <row r="358" spans="1:2" x14ac:dyDescent="0.25">
      <c r="A358" s="56">
        <v>42536</v>
      </c>
      <c r="B358" s="158">
        <v>3.875</v>
      </c>
    </row>
    <row r="359" spans="1:2" x14ac:dyDescent="0.25">
      <c r="A359" s="56">
        <v>42537</v>
      </c>
      <c r="B359" s="158">
        <v>3.871</v>
      </c>
    </row>
    <row r="360" spans="1:2" x14ac:dyDescent="0.25">
      <c r="A360" s="56">
        <v>42538</v>
      </c>
      <c r="B360" s="158">
        <v>3.863</v>
      </c>
    </row>
    <row r="361" spans="1:2" x14ac:dyDescent="0.25">
      <c r="A361" s="56">
        <v>42541</v>
      </c>
      <c r="B361" s="158">
        <v>3.851</v>
      </c>
    </row>
    <row r="362" spans="1:2" x14ac:dyDescent="0.25">
      <c r="A362" s="56">
        <v>42542</v>
      </c>
      <c r="B362" s="158">
        <v>3.859</v>
      </c>
    </row>
    <row r="363" spans="1:2" x14ac:dyDescent="0.25">
      <c r="A363" s="56">
        <v>42543</v>
      </c>
      <c r="B363" s="158">
        <v>3.8519999999999999</v>
      </c>
    </row>
    <row r="364" spans="1:2" x14ac:dyDescent="0.25">
      <c r="A364" s="56">
        <v>42544</v>
      </c>
      <c r="B364" s="158">
        <v>3.823</v>
      </c>
    </row>
    <row r="365" spans="1:2" x14ac:dyDescent="0.25">
      <c r="A365" s="56">
        <v>42545</v>
      </c>
      <c r="B365" s="158">
        <v>3.8849999999999998</v>
      </c>
    </row>
    <row r="366" spans="1:2" x14ac:dyDescent="0.25">
      <c r="A366" s="56">
        <v>42548</v>
      </c>
      <c r="B366" s="158">
        <v>3.9</v>
      </c>
    </row>
    <row r="367" spans="1:2" x14ac:dyDescent="0.25">
      <c r="A367" s="56">
        <v>42549</v>
      </c>
      <c r="B367" s="158">
        <v>3.8780000000000001</v>
      </c>
    </row>
    <row r="368" spans="1:2" x14ac:dyDescent="0.25">
      <c r="A368" s="56">
        <v>42550</v>
      </c>
      <c r="B368" s="158">
        <v>3.8580000000000001</v>
      </c>
    </row>
    <row r="369" spans="1:2" x14ac:dyDescent="0.25">
      <c r="A369" s="56">
        <v>42551</v>
      </c>
      <c r="B369" s="158">
        <v>3.8460000000000001</v>
      </c>
    </row>
    <row r="370" spans="1:2" x14ac:dyDescent="0.25">
      <c r="A370" s="56">
        <v>42552</v>
      </c>
      <c r="B370" s="158">
        <v>3.8439999999999999</v>
      </c>
    </row>
    <row r="371" spans="1:2" x14ac:dyDescent="0.25">
      <c r="A371" s="56">
        <v>42555</v>
      </c>
      <c r="B371" s="158">
        <v>3.8559999999999999</v>
      </c>
    </row>
    <row r="372" spans="1:2" x14ac:dyDescent="0.25">
      <c r="A372" s="56">
        <v>42556</v>
      </c>
      <c r="B372" s="158">
        <v>3.8690000000000002</v>
      </c>
    </row>
    <row r="373" spans="1:2" x14ac:dyDescent="0.25">
      <c r="A373" s="56">
        <v>42557</v>
      </c>
      <c r="B373" s="158">
        <v>3.895</v>
      </c>
    </row>
    <row r="374" spans="1:2" x14ac:dyDescent="0.25">
      <c r="A374" s="56">
        <v>42558</v>
      </c>
      <c r="B374" s="158">
        <v>3.8780000000000001</v>
      </c>
    </row>
    <row r="375" spans="1:2" x14ac:dyDescent="0.25">
      <c r="A375" s="56">
        <v>42559</v>
      </c>
      <c r="B375" s="158">
        <v>3.8820000000000001</v>
      </c>
    </row>
    <row r="376" spans="1:2" x14ac:dyDescent="0.25">
      <c r="A376" s="56">
        <v>42562</v>
      </c>
      <c r="B376" s="158">
        <v>3.883</v>
      </c>
    </row>
    <row r="377" spans="1:2" x14ac:dyDescent="0.25">
      <c r="A377" s="56">
        <v>42563</v>
      </c>
      <c r="B377" s="158">
        <v>3.8740000000000001</v>
      </c>
    </row>
    <row r="378" spans="1:2" x14ac:dyDescent="0.25">
      <c r="A378" s="56">
        <v>42564</v>
      </c>
      <c r="B378" s="158">
        <v>3.871</v>
      </c>
    </row>
    <row r="379" spans="1:2" x14ac:dyDescent="0.25">
      <c r="A379" s="56">
        <v>42565</v>
      </c>
      <c r="B379" s="158">
        <v>3.8519999999999999</v>
      </c>
    </row>
    <row r="380" spans="1:2" x14ac:dyDescent="0.25">
      <c r="A380" s="56">
        <v>42566</v>
      </c>
      <c r="B380" s="158">
        <v>3.8439999999999999</v>
      </c>
    </row>
    <row r="381" spans="1:2" x14ac:dyDescent="0.25">
      <c r="A381" s="56">
        <v>42569</v>
      </c>
      <c r="B381" s="158">
        <v>3.86</v>
      </c>
    </row>
    <row r="382" spans="1:2" x14ac:dyDescent="0.25">
      <c r="A382" s="56">
        <v>42570</v>
      </c>
      <c r="B382" s="158">
        <v>3.8559999999999999</v>
      </c>
    </row>
    <row r="383" spans="1:2" x14ac:dyDescent="0.25">
      <c r="A383" s="56">
        <v>42571</v>
      </c>
      <c r="B383" s="158">
        <v>3.859</v>
      </c>
    </row>
    <row r="384" spans="1:2" x14ac:dyDescent="0.25">
      <c r="A384" s="56">
        <v>42572</v>
      </c>
      <c r="B384" s="158">
        <v>3.8580000000000001</v>
      </c>
    </row>
    <row r="385" spans="1:2" x14ac:dyDescent="0.25">
      <c r="A385" s="56">
        <v>42573</v>
      </c>
      <c r="B385" s="158">
        <v>3.839</v>
      </c>
    </row>
    <row r="386" spans="1:2" x14ac:dyDescent="0.25">
      <c r="A386" s="56">
        <v>42576</v>
      </c>
      <c r="B386" s="158">
        <v>3.8460000000000001</v>
      </c>
    </row>
    <row r="387" spans="1:2" x14ac:dyDescent="0.25">
      <c r="A387" s="56">
        <v>42577</v>
      </c>
      <c r="B387" s="158">
        <v>3.8439999999999999</v>
      </c>
    </row>
    <row r="388" spans="1:2" x14ac:dyDescent="0.25">
      <c r="A388" s="56">
        <v>42578</v>
      </c>
      <c r="B388" s="158">
        <v>3.84</v>
      </c>
    </row>
    <row r="389" spans="1:2" x14ac:dyDescent="0.25">
      <c r="A389" s="56">
        <v>42579</v>
      </c>
      <c r="B389" s="158">
        <v>3.8279999999999998</v>
      </c>
    </row>
    <row r="390" spans="1:2" x14ac:dyDescent="0.25">
      <c r="A390" s="56">
        <v>42580</v>
      </c>
      <c r="B390" s="158">
        <v>3.8279999999999998</v>
      </c>
    </row>
    <row r="391" spans="1:2" x14ac:dyDescent="0.25">
      <c r="A391" s="56">
        <v>42583</v>
      </c>
      <c r="B391" s="158">
        <v>3.806</v>
      </c>
    </row>
    <row r="392" spans="1:2" x14ac:dyDescent="0.25">
      <c r="A392" s="56">
        <v>42584</v>
      </c>
      <c r="B392" s="158">
        <v>3.8149999999999999</v>
      </c>
    </row>
    <row r="393" spans="1:2" x14ac:dyDescent="0.25">
      <c r="A393" s="56">
        <v>42585</v>
      </c>
      <c r="B393" s="158">
        <v>3.8220000000000001</v>
      </c>
    </row>
    <row r="394" spans="1:2" x14ac:dyDescent="0.25">
      <c r="A394" s="56">
        <v>42586</v>
      </c>
      <c r="B394" s="158">
        <v>3.8260000000000001</v>
      </c>
    </row>
    <row r="395" spans="1:2" x14ac:dyDescent="0.25">
      <c r="A395" s="56">
        <v>42587</v>
      </c>
      <c r="B395" s="158">
        <v>3.8210000000000002</v>
      </c>
    </row>
    <row r="396" spans="1:2" x14ac:dyDescent="0.25">
      <c r="A396" s="56">
        <v>42590</v>
      </c>
      <c r="B396" s="158">
        <v>3.8290000000000002</v>
      </c>
    </row>
    <row r="397" spans="1:2" x14ac:dyDescent="0.25">
      <c r="A397" s="56">
        <v>42591</v>
      </c>
      <c r="B397" s="158">
        <v>3.82</v>
      </c>
    </row>
    <row r="398" spans="1:2" x14ac:dyDescent="0.25">
      <c r="A398" s="56">
        <v>42592</v>
      </c>
      <c r="B398" s="158">
        <v>3.8109999999999999</v>
      </c>
    </row>
    <row r="399" spans="1:2" x14ac:dyDescent="0.25">
      <c r="A399" s="56">
        <v>42593</v>
      </c>
      <c r="B399" s="158">
        <v>3.8109999999999999</v>
      </c>
    </row>
    <row r="400" spans="1:2" x14ac:dyDescent="0.25">
      <c r="A400" s="56">
        <v>42594</v>
      </c>
      <c r="B400" s="158">
        <v>3.8109999999999999</v>
      </c>
    </row>
    <row r="401" spans="1:2" x14ac:dyDescent="0.25">
      <c r="A401" s="56">
        <v>42597</v>
      </c>
      <c r="B401" s="158">
        <v>3.8079999999999998</v>
      </c>
    </row>
    <row r="402" spans="1:2" x14ac:dyDescent="0.25">
      <c r="A402" s="56">
        <v>42598</v>
      </c>
      <c r="B402" s="158">
        <v>3.7749999999999999</v>
      </c>
    </row>
    <row r="403" spans="1:2" x14ac:dyDescent="0.25">
      <c r="A403" s="56">
        <v>42599</v>
      </c>
      <c r="B403" s="158">
        <v>3.7909999999999999</v>
      </c>
    </row>
    <row r="404" spans="1:2" x14ac:dyDescent="0.25">
      <c r="A404" s="56">
        <v>42600</v>
      </c>
      <c r="B404" s="158">
        <v>3.7759999999999998</v>
      </c>
    </row>
    <row r="405" spans="1:2" x14ac:dyDescent="0.25">
      <c r="A405" s="56">
        <v>42601</v>
      </c>
      <c r="B405" s="158">
        <v>3.7709999999999999</v>
      </c>
    </row>
    <row r="406" spans="1:2" x14ac:dyDescent="0.25">
      <c r="A406" s="56">
        <v>42604</v>
      </c>
      <c r="B406" s="158">
        <v>3.7810000000000001</v>
      </c>
    </row>
    <row r="407" spans="1:2" x14ac:dyDescent="0.25">
      <c r="A407" s="56">
        <v>42605</v>
      </c>
      <c r="B407" s="158">
        <v>3.7679999999999998</v>
      </c>
    </row>
    <row r="408" spans="1:2" x14ac:dyDescent="0.25">
      <c r="A408" s="56">
        <v>42606</v>
      </c>
      <c r="B408" s="158">
        <v>3.774</v>
      </c>
    </row>
    <row r="409" spans="1:2" x14ac:dyDescent="0.25">
      <c r="A409" s="56">
        <v>42607</v>
      </c>
      <c r="B409" s="158">
        <v>3.7679999999999998</v>
      </c>
    </row>
    <row r="410" spans="1:2" x14ac:dyDescent="0.25">
      <c r="A410" s="56">
        <v>42608</v>
      </c>
      <c r="B410" s="158">
        <v>3.754</v>
      </c>
    </row>
    <row r="411" spans="1:2" x14ac:dyDescent="0.25">
      <c r="A411" s="56">
        <v>42611</v>
      </c>
      <c r="B411" s="158">
        <v>3.7879999999999998</v>
      </c>
    </row>
    <row r="412" spans="1:2" x14ac:dyDescent="0.25">
      <c r="A412" s="56">
        <v>42612</v>
      </c>
      <c r="B412" s="158">
        <v>3.782</v>
      </c>
    </row>
    <row r="413" spans="1:2" x14ac:dyDescent="0.25">
      <c r="A413" s="56">
        <v>42613</v>
      </c>
      <c r="B413" s="158">
        <v>3.786</v>
      </c>
    </row>
    <row r="414" spans="1:2" x14ac:dyDescent="0.25">
      <c r="A414" s="56">
        <v>42614</v>
      </c>
      <c r="B414" s="158">
        <v>3.7749999999999999</v>
      </c>
    </row>
    <row r="415" spans="1:2" x14ac:dyDescent="0.25">
      <c r="A415" s="56">
        <v>42615</v>
      </c>
      <c r="B415" s="158">
        <v>3.7679999999999998</v>
      </c>
    </row>
    <row r="416" spans="1:2" x14ac:dyDescent="0.25">
      <c r="A416" s="56">
        <v>42618</v>
      </c>
      <c r="B416" s="158">
        <v>3.7679999999999998</v>
      </c>
    </row>
    <row r="417" spans="1:2" x14ac:dyDescent="0.25">
      <c r="A417" s="56">
        <v>42619</v>
      </c>
      <c r="B417" s="158">
        <v>3.766</v>
      </c>
    </row>
    <row r="418" spans="1:2" x14ac:dyDescent="0.25">
      <c r="A418" s="56">
        <v>42620</v>
      </c>
      <c r="B418" s="158">
        <v>3.766</v>
      </c>
    </row>
    <row r="419" spans="1:2" x14ac:dyDescent="0.25">
      <c r="A419" s="56">
        <v>42621</v>
      </c>
      <c r="B419" s="158">
        <v>3.7490000000000001</v>
      </c>
    </row>
    <row r="420" spans="1:2" x14ac:dyDescent="0.25">
      <c r="A420" s="56">
        <v>42622</v>
      </c>
      <c r="B420" s="158">
        <v>3.754</v>
      </c>
    </row>
    <row r="421" spans="1:2" x14ac:dyDescent="0.25">
      <c r="A421" s="56">
        <v>42625</v>
      </c>
      <c r="B421" s="158">
        <v>3.7709999999999999</v>
      </c>
    </row>
    <row r="422" spans="1:2" x14ac:dyDescent="0.25">
      <c r="A422" s="56">
        <v>42626</v>
      </c>
      <c r="B422" s="158">
        <v>3.7719999999999998</v>
      </c>
    </row>
    <row r="423" spans="1:2" x14ac:dyDescent="0.25">
      <c r="A423" s="56">
        <v>42627</v>
      </c>
      <c r="B423" s="158">
        <v>3.786</v>
      </c>
    </row>
    <row r="424" spans="1:2" x14ac:dyDescent="0.25">
      <c r="A424" s="56">
        <v>42628</v>
      </c>
      <c r="B424" s="158">
        <v>3.7789999999999999</v>
      </c>
    </row>
    <row r="425" spans="1:2" x14ac:dyDescent="0.25">
      <c r="A425" s="56">
        <v>42629</v>
      </c>
      <c r="B425" s="158">
        <v>3.762</v>
      </c>
    </row>
    <row r="426" spans="1:2" x14ac:dyDescent="0.25">
      <c r="A426" s="56">
        <v>42632</v>
      </c>
      <c r="B426" s="158">
        <v>3.7749999999999999</v>
      </c>
    </row>
    <row r="427" spans="1:2" x14ac:dyDescent="0.25">
      <c r="A427" s="56">
        <v>42633</v>
      </c>
      <c r="B427" s="158">
        <v>3.7759999999999998</v>
      </c>
    </row>
    <row r="428" spans="1:2" x14ac:dyDescent="0.25">
      <c r="A428" s="56">
        <v>42634</v>
      </c>
      <c r="B428" s="158">
        <v>3.778</v>
      </c>
    </row>
    <row r="429" spans="1:2" x14ac:dyDescent="0.25">
      <c r="A429" s="56">
        <v>42635</v>
      </c>
      <c r="B429" s="158">
        <v>3.7589999999999999</v>
      </c>
    </row>
    <row r="430" spans="1:2" x14ac:dyDescent="0.25">
      <c r="A430" s="56">
        <v>42636</v>
      </c>
      <c r="B430" s="158">
        <v>3.76</v>
      </c>
    </row>
    <row r="431" spans="1:2" x14ac:dyDescent="0.25">
      <c r="A431" s="56">
        <v>42639</v>
      </c>
      <c r="B431" s="158">
        <v>3.7650000000000001</v>
      </c>
    </row>
    <row r="432" spans="1:2" x14ac:dyDescent="0.25">
      <c r="A432" s="56">
        <v>42640</v>
      </c>
      <c r="B432" s="158">
        <v>3.746</v>
      </c>
    </row>
    <row r="433" spans="1:2" x14ac:dyDescent="0.25">
      <c r="A433" s="56">
        <v>42641</v>
      </c>
      <c r="B433" s="158">
        <v>3.758</v>
      </c>
    </row>
    <row r="434" spans="1:2" x14ac:dyDescent="0.25">
      <c r="A434" s="56">
        <v>42642</v>
      </c>
      <c r="B434" s="158">
        <v>3.7549999999999999</v>
      </c>
    </row>
    <row r="435" spans="1:2" x14ac:dyDescent="0.25">
      <c r="A435" s="56">
        <v>42643</v>
      </c>
      <c r="B435" s="158">
        <v>3.758</v>
      </c>
    </row>
    <row r="436" spans="1:2" x14ac:dyDescent="0.25">
      <c r="A436" s="56">
        <v>42648</v>
      </c>
      <c r="B436" s="158">
        <v>3.778</v>
      </c>
    </row>
    <row r="437" spans="1:2" x14ac:dyDescent="0.25">
      <c r="A437" s="56">
        <v>42649</v>
      </c>
      <c r="B437" s="158">
        <v>3.778</v>
      </c>
    </row>
    <row r="438" spans="1:2" x14ac:dyDescent="0.25">
      <c r="A438" s="56">
        <v>42650</v>
      </c>
      <c r="B438" s="158">
        <v>3.794</v>
      </c>
    </row>
    <row r="439" spans="1:2" x14ac:dyDescent="0.25">
      <c r="A439" s="56">
        <v>42653</v>
      </c>
      <c r="B439" s="158">
        <v>3.7909999999999999</v>
      </c>
    </row>
    <row r="440" spans="1:2" x14ac:dyDescent="0.25">
      <c r="A440" s="56">
        <v>42656</v>
      </c>
      <c r="B440" s="158">
        <v>3.8140000000000001</v>
      </c>
    </row>
    <row r="441" spans="1:2" x14ac:dyDescent="0.25">
      <c r="A441" s="56">
        <v>42657</v>
      </c>
      <c r="B441" s="158">
        <v>3.8149999999999999</v>
      </c>
    </row>
    <row r="442" spans="1:2" x14ac:dyDescent="0.25">
      <c r="A442" s="56">
        <v>42661</v>
      </c>
      <c r="B442" s="158">
        <v>3.8170000000000002</v>
      </c>
    </row>
    <row r="443" spans="1:2" x14ac:dyDescent="0.25">
      <c r="A443" s="56">
        <v>42662</v>
      </c>
      <c r="B443" s="158">
        <v>3.819</v>
      </c>
    </row>
    <row r="444" spans="1:2" x14ac:dyDescent="0.25">
      <c r="A444" s="56">
        <v>42663</v>
      </c>
      <c r="B444" s="158">
        <v>3.835</v>
      </c>
    </row>
    <row r="445" spans="1:2" x14ac:dyDescent="0.25">
      <c r="A445" s="56">
        <v>42664</v>
      </c>
      <c r="B445" s="158">
        <v>3.8479999999999999</v>
      </c>
    </row>
    <row r="446" spans="1:2" x14ac:dyDescent="0.25">
      <c r="A446" s="56">
        <v>42668</v>
      </c>
      <c r="B446" s="158">
        <v>3.85</v>
      </c>
    </row>
    <row r="447" spans="1:2" x14ac:dyDescent="0.25">
      <c r="A447" s="56">
        <v>42669</v>
      </c>
      <c r="B447" s="158">
        <v>3.8410000000000002</v>
      </c>
    </row>
    <row r="448" spans="1:2" x14ac:dyDescent="0.25">
      <c r="A448" s="56">
        <v>42670</v>
      </c>
      <c r="B448" s="158">
        <v>3.8410000000000002</v>
      </c>
    </row>
    <row r="449" spans="1:2" x14ac:dyDescent="0.25">
      <c r="A449" s="56">
        <v>42671</v>
      </c>
      <c r="B449" s="158">
        <v>3.8559999999999999</v>
      </c>
    </row>
    <row r="450" spans="1:2" x14ac:dyDescent="0.25">
      <c r="A450" s="56">
        <v>42674</v>
      </c>
      <c r="B450" s="158">
        <v>3.8490000000000002</v>
      </c>
    </row>
    <row r="451" spans="1:2" x14ac:dyDescent="0.25">
      <c r="A451" s="56">
        <v>42675</v>
      </c>
      <c r="B451" s="158">
        <v>3.827</v>
      </c>
    </row>
    <row r="452" spans="1:2" x14ac:dyDescent="0.25">
      <c r="A452" s="56">
        <v>42676</v>
      </c>
      <c r="B452" s="158">
        <v>3.8109999999999999</v>
      </c>
    </row>
    <row r="453" spans="1:2" x14ac:dyDescent="0.25">
      <c r="A453" s="56">
        <v>42677</v>
      </c>
      <c r="B453" s="158">
        <v>3.8149999999999999</v>
      </c>
    </row>
    <row r="454" spans="1:2" x14ac:dyDescent="0.25">
      <c r="A454" s="56">
        <v>42678</v>
      </c>
      <c r="B454" s="158">
        <v>3.8069999999999999</v>
      </c>
    </row>
    <row r="455" spans="1:2" x14ac:dyDescent="0.25">
      <c r="A455" s="56">
        <v>42681</v>
      </c>
      <c r="B455" s="158">
        <v>3.8119999999999998</v>
      </c>
    </row>
    <row r="456" spans="1:2" x14ac:dyDescent="0.25">
      <c r="A456" s="56">
        <v>42682</v>
      </c>
      <c r="B456" s="158">
        <v>3.8140000000000001</v>
      </c>
    </row>
    <row r="457" spans="1:2" x14ac:dyDescent="0.25">
      <c r="A457" s="56">
        <v>42683</v>
      </c>
      <c r="B457" s="158">
        <v>3.7989999999999999</v>
      </c>
    </row>
    <row r="458" spans="1:2" x14ac:dyDescent="0.25">
      <c r="A458" s="56">
        <v>42684</v>
      </c>
      <c r="B458" s="158">
        <v>3.8420000000000001</v>
      </c>
    </row>
    <row r="459" spans="1:2" x14ac:dyDescent="0.25">
      <c r="A459" s="56">
        <v>42685</v>
      </c>
      <c r="B459" s="158">
        <v>3.8439999999999999</v>
      </c>
    </row>
    <row r="460" spans="1:2" x14ac:dyDescent="0.25">
      <c r="A460" s="56">
        <v>42688</v>
      </c>
      <c r="B460" s="158">
        <v>3.8519999999999999</v>
      </c>
    </row>
    <row r="461" spans="1:2" x14ac:dyDescent="0.25">
      <c r="A461" s="56">
        <v>42689</v>
      </c>
      <c r="B461" s="158">
        <v>3.8439999999999999</v>
      </c>
    </row>
    <row r="462" spans="1:2" x14ac:dyDescent="0.25">
      <c r="A462" s="56">
        <v>42690</v>
      </c>
      <c r="B462" s="158">
        <v>3.8580000000000001</v>
      </c>
    </row>
    <row r="463" spans="1:2" x14ac:dyDescent="0.25">
      <c r="A463" s="56">
        <v>42691</v>
      </c>
      <c r="B463" s="158">
        <v>3.8530000000000002</v>
      </c>
    </row>
    <row r="464" spans="1:2" x14ac:dyDescent="0.25">
      <c r="A464" s="56">
        <v>42692</v>
      </c>
      <c r="B464" s="158">
        <v>3.8730000000000002</v>
      </c>
    </row>
    <row r="465" spans="1:2" x14ac:dyDescent="0.25">
      <c r="A465" s="56">
        <v>42695</v>
      </c>
      <c r="B465" s="158">
        <v>3.867</v>
      </c>
    </row>
    <row r="466" spans="1:2" x14ac:dyDescent="0.25">
      <c r="A466" s="56">
        <v>42696</v>
      </c>
      <c r="B466" s="158">
        <v>3.8660000000000001</v>
      </c>
    </row>
    <row r="467" spans="1:2" x14ac:dyDescent="0.25">
      <c r="A467" s="56">
        <v>42697</v>
      </c>
      <c r="B467" s="158">
        <v>3.8679999999999999</v>
      </c>
    </row>
    <row r="468" spans="1:2" x14ac:dyDescent="0.25">
      <c r="A468" s="56">
        <v>42698</v>
      </c>
      <c r="B468" s="158">
        <v>3.8759999999999999</v>
      </c>
    </row>
    <row r="469" spans="1:2" x14ac:dyDescent="0.25">
      <c r="A469" s="56">
        <v>42699</v>
      </c>
      <c r="B469" s="158">
        <v>3.871</v>
      </c>
    </row>
    <row r="470" spans="1:2" x14ac:dyDescent="0.25">
      <c r="A470" s="56">
        <v>42702</v>
      </c>
      <c r="B470" s="158">
        <v>3.8570000000000002</v>
      </c>
    </row>
    <row r="471" spans="1:2" x14ac:dyDescent="0.25">
      <c r="A471" s="56">
        <v>42703</v>
      </c>
      <c r="B471" s="158">
        <v>3.8479999999999999</v>
      </c>
    </row>
    <row r="472" spans="1:2" x14ac:dyDescent="0.25">
      <c r="A472" s="56">
        <v>42704</v>
      </c>
      <c r="B472" s="158">
        <v>3.839</v>
      </c>
    </row>
    <row r="473" spans="1:2" x14ac:dyDescent="0.25">
      <c r="A473" s="56">
        <v>42705</v>
      </c>
      <c r="B473" s="158">
        <v>3.8330000000000002</v>
      </c>
    </row>
    <row r="474" spans="1:2" x14ac:dyDescent="0.25">
      <c r="A474" s="56">
        <v>42706</v>
      </c>
      <c r="B474" s="158">
        <v>3.827</v>
      </c>
    </row>
    <row r="475" spans="1:2" x14ac:dyDescent="0.25">
      <c r="A475" s="56">
        <v>42709</v>
      </c>
      <c r="B475" s="158">
        <v>3.8170000000000002</v>
      </c>
    </row>
    <row r="476" spans="1:2" x14ac:dyDescent="0.25">
      <c r="A476" s="56">
        <v>42710</v>
      </c>
      <c r="B476" s="158">
        <v>3.8090000000000002</v>
      </c>
    </row>
    <row r="477" spans="1:2" x14ac:dyDescent="0.25">
      <c r="A477" s="56">
        <v>42711</v>
      </c>
      <c r="B477" s="158">
        <v>3.802</v>
      </c>
    </row>
    <row r="478" spans="1:2" x14ac:dyDescent="0.25">
      <c r="A478" s="56">
        <v>42712</v>
      </c>
      <c r="B478" s="158">
        <v>3.7869999999999999</v>
      </c>
    </row>
    <row r="479" spans="1:2" x14ac:dyDescent="0.25">
      <c r="A479" s="56">
        <v>42713</v>
      </c>
      <c r="B479" s="158">
        <v>3.8180000000000001</v>
      </c>
    </row>
    <row r="480" spans="1:2" x14ac:dyDescent="0.25">
      <c r="A480" s="56">
        <v>42716</v>
      </c>
      <c r="B480" s="158">
        <v>3.8220000000000001</v>
      </c>
    </row>
    <row r="481" spans="1:2" x14ac:dyDescent="0.25">
      <c r="A481" s="56">
        <v>42717</v>
      </c>
      <c r="B481" s="158">
        <v>3.81</v>
      </c>
    </row>
    <row r="482" spans="1:2" x14ac:dyDescent="0.25">
      <c r="A482" s="56">
        <v>42718</v>
      </c>
      <c r="B482" s="158">
        <v>3.802</v>
      </c>
    </row>
    <row r="483" spans="1:2" x14ac:dyDescent="0.25">
      <c r="A483" s="56">
        <v>42719</v>
      </c>
      <c r="B483" s="158">
        <v>3.843</v>
      </c>
    </row>
    <row r="484" spans="1:2" x14ac:dyDescent="0.25">
      <c r="A484" s="56">
        <v>42720</v>
      </c>
      <c r="B484" s="158">
        <v>3.85</v>
      </c>
    </row>
    <row r="485" spans="1:2" x14ac:dyDescent="0.25">
      <c r="A485" s="56">
        <v>42723</v>
      </c>
      <c r="B485" s="158">
        <v>3.867</v>
      </c>
    </row>
    <row r="486" spans="1:2" x14ac:dyDescent="0.25">
      <c r="A486" s="56">
        <v>42724</v>
      </c>
      <c r="B486" s="158">
        <v>3.8559999999999999</v>
      </c>
    </row>
    <row r="487" spans="1:2" x14ac:dyDescent="0.25">
      <c r="A487" s="56">
        <v>42725</v>
      </c>
      <c r="B487" s="158">
        <v>3.83</v>
      </c>
    </row>
    <row r="488" spans="1:2" x14ac:dyDescent="0.25">
      <c r="A488" s="56">
        <v>42726</v>
      </c>
      <c r="B488" s="158">
        <v>3.8170000000000002</v>
      </c>
    </row>
    <row r="489" spans="1:2" x14ac:dyDescent="0.25">
      <c r="A489" s="56">
        <v>42727</v>
      </c>
      <c r="B489" s="158">
        <v>3.819</v>
      </c>
    </row>
    <row r="490" spans="1:2" x14ac:dyDescent="0.25">
      <c r="A490" s="56">
        <v>42731</v>
      </c>
      <c r="B490" s="158">
        <v>3.85</v>
      </c>
    </row>
    <row r="491" spans="1:2" x14ac:dyDescent="0.25">
      <c r="A491" s="56">
        <v>42732</v>
      </c>
      <c r="B491" s="158">
        <v>3.855</v>
      </c>
    </row>
    <row r="492" spans="1:2" x14ac:dyDescent="0.25">
      <c r="A492" s="56">
        <v>42733</v>
      </c>
      <c r="B492" s="158">
        <v>3.8439999999999999</v>
      </c>
    </row>
    <row r="493" spans="1:2" x14ac:dyDescent="0.25">
      <c r="A493" s="56">
        <v>42734</v>
      </c>
      <c r="B493" s="158">
        <v>3.8450000000000002</v>
      </c>
    </row>
    <row r="494" spans="1:2" x14ac:dyDescent="0.25">
      <c r="A494" s="56">
        <v>42738</v>
      </c>
      <c r="B494" s="158">
        <v>3.86</v>
      </c>
    </row>
    <row r="495" spans="1:2" x14ac:dyDescent="0.25">
      <c r="A495" s="56">
        <v>42739</v>
      </c>
      <c r="B495" s="158">
        <v>3.8570000000000002</v>
      </c>
    </row>
    <row r="496" spans="1:2" x14ac:dyDescent="0.25">
      <c r="A496" s="56">
        <v>42740</v>
      </c>
      <c r="B496" s="158">
        <v>3.8530000000000002</v>
      </c>
    </row>
    <row r="497" spans="1:2" x14ac:dyDescent="0.25">
      <c r="A497" s="56">
        <v>42741</v>
      </c>
      <c r="B497" s="158">
        <v>3.843</v>
      </c>
    </row>
    <row r="498" spans="1:2" x14ac:dyDescent="0.25">
      <c r="A498" s="56">
        <v>42744</v>
      </c>
      <c r="B498" s="158">
        <v>3.8490000000000002</v>
      </c>
    </row>
    <row r="499" spans="1:2" x14ac:dyDescent="0.25">
      <c r="A499" s="56">
        <v>42745</v>
      </c>
      <c r="B499" s="158">
        <v>3.8450000000000002</v>
      </c>
    </row>
    <row r="500" spans="1:2" x14ac:dyDescent="0.25">
      <c r="A500" s="56">
        <v>42746</v>
      </c>
      <c r="B500" s="158">
        <v>3.8519999999999999</v>
      </c>
    </row>
    <row r="501" spans="1:2" x14ac:dyDescent="0.25">
      <c r="A501" s="56">
        <v>42747</v>
      </c>
      <c r="B501" s="158">
        <v>3.8250000000000002</v>
      </c>
    </row>
    <row r="502" spans="1:2" x14ac:dyDescent="0.25">
      <c r="A502" s="56">
        <v>42748</v>
      </c>
      <c r="B502" s="158">
        <v>3.8180000000000001</v>
      </c>
    </row>
    <row r="503" spans="1:2" x14ac:dyDescent="0.25">
      <c r="A503" s="56">
        <v>42751</v>
      </c>
      <c r="B503" s="158">
        <v>3.8260000000000001</v>
      </c>
    </row>
    <row r="504" spans="1:2" x14ac:dyDescent="0.25">
      <c r="A504" s="56">
        <v>42752</v>
      </c>
      <c r="B504" s="158">
        <v>3.8170000000000002</v>
      </c>
    </row>
    <row r="505" spans="1:2" x14ac:dyDescent="0.25">
      <c r="A505" s="56">
        <v>42753</v>
      </c>
      <c r="B505" s="158">
        <v>3.81</v>
      </c>
    </row>
    <row r="506" spans="1:2" x14ac:dyDescent="0.25">
      <c r="A506" s="56">
        <v>42754</v>
      </c>
      <c r="B506" s="158">
        <v>3.81</v>
      </c>
    </row>
    <row r="507" spans="1:2" x14ac:dyDescent="0.25">
      <c r="A507" s="56">
        <v>42755</v>
      </c>
      <c r="B507" s="158">
        <v>3.8109999999999999</v>
      </c>
    </row>
    <row r="508" spans="1:2" x14ac:dyDescent="0.25">
      <c r="A508" s="56">
        <v>42758</v>
      </c>
      <c r="B508" s="158">
        <v>3.798</v>
      </c>
    </row>
    <row r="509" spans="1:2" x14ac:dyDescent="0.25">
      <c r="A509" s="56">
        <v>42759</v>
      </c>
      <c r="B509" s="158">
        <v>3.7869999999999999</v>
      </c>
    </row>
    <row r="510" spans="1:2" x14ac:dyDescent="0.25">
      <c r="A510" s="56">
        <v>42760</v>
      </c>
      <c r="B510" s="158">
        <v>3.786</v>
      </c>
    </row>
    <row r="511" spans="1:2" x14ac:dyDescent="0.25">
      <c r="A511" s="56">
        <v>42761</v>
      </c>
      <c r="B511" s="158">
        <v>3.7829999999999999</v>
      </c>
    </row>
    <row r="512" spans="1:2" x14ac:dyDescent="0.25">
      <c r="A512" s="56">
        <v>42762</v>
      </c>
      <c r="B512" s="158">
        <v>3.798</v>
      </c>
    </row>
    <row r="513" spans="1:2" x14ac:dyDescent="0.25">
      <c r="A513" s="56">
        <v>42765</v>
      </c>
      <c r="B513" s="158">
        <v>3.7850000000000001</v>
      </c>
    </row>
    <row r="514" spans="1:2" x14ac:dyDescent="0.25">
      <c r="A514" s="56">
        <v>42766</v>
      </c>
      <c r="B514" s="158">
        <v>3.7690000000000001</v>
      </c>
    </row>
    <row r="515" spans="1:2" x14ac:dyDescent="0.25">
      <c r="A515" s="56">
        <v>42767</v>
      </c>
      <c r="B515" s="158">
        <v>3.7679999999999998</v>
      </c>
    </row>
    <row r="516" spans="1:2" x14ac:dyDescent="0.25">
      <c r="A516" s="56">
        <v>42768</v>
      </c>
      <c r="B516" s="158">
        <v>3.762</v>
      </c>
    </row>
    <row r="517" spans="1:2" x14ac:dyDescent="0.25">
      <c r="A517" s="56">
        <v>42769</v>
      </c>
      <c r="B517" s="158">
        <v>3.76</v>
      </c>
    </row>
    <row r="518" spans="1:2" x14ac:dyDescent="0.25">
      <c r="A518" s="56">
        <v>42772</v>
      </c>
      <c r="B518" s="158">
        <v>3.7469999999999999</v>
      </c>
    </row>
    <row r="519" spans="1:2" x14ac:dyDescent="0.25">
      <c r="A519" s="56">
        <v>42773</v>
      </c>
      <c r="B519" s="158">
        <v>3.7530000000000001</v>
      </c>
    </row>
    <row r="520" spans="1:2" x14ac:dyDescent="0.25">
      <c r="A520" s="56">
        <v>42774</v>
      </c>
      <c r="B520" s="158">
        <v>3.754</v>
      </c>
    </row>
    <row r="521" spans="1:2" x14ac:dyDescent="0.25">
      <c r="A521" s="56">
        <v>42775</v>
      </c>
      <c r="B521" s="158">
        <v>3.7490000000000001</v>
      </c>
    </row>
    <row r="522" spans="1:2" x14ac:dyDescent="0.25">
      <c r="A522" s="56">
        <v>42776</v>
      </c>
      <c r="B522" s="158">
        <v>3.7469999999999999</v>
      </c>
    </row>
    <row r="523" spans="1:2" x14ac:dyDescent="0.25">
      <c r="A523" s="56">
        <v>42779</v>
      </c>
      <c r="B523" s="158">
        <v>3.7480000000000002</v>
      </c>
    </row>
    <row r="524" spans="1:2" x14ac:dyDescent="0.25">
      <c r="A524" s="56">
        <v>42780</v>
      </c>
      <c r="B524" s="158">
        <v>3.746</v>
      </c>
    </row>
    <row r="525" spans="1:2" x14ac:dyDescent="0.25">
      <c r="A525" s="56">
        <v>42781</v>
      </c>
      <c r="B525" s="158">
        <v>3.7469999999999999</v>
      </c>
    </row>
    <row r="526" spans="1:2" x14ac:dyDescent="0.25">
      <c r="A526" s="56">
        <v>42782</v>
      </c>
      <c r="B526" s="158">
        <v>3.7160000000000002</v>
      </c>
    </row>
    <row r="527" spans="1:2" x14ac:dyDescent="0.25">
      <c r="A527" s="56">
        <v>42783</v>
      </c>
      <c r="B527" s="158">
        <v>3.7160000000000002</v>
      </c>
    </row>
    <row r="528" spans="1:2" x14ac:dyDescent="0.25">
      <c r="A528" s="56">
        <v>42786</v>
      </c>
      <c r="B528" s="158">
        <v>3.7069999999999999</v>
      </c>
    </row>
    <row r="529" spans="1:2" x14ac:dyDescent="0.25">
      <c r="A529" s="56">
        <v>42787</v>
      </c>
      <c r="B529" s="158">
        <v>3.7069999999999999</v>
      </c>
    </row>
    <row r="530" spans="1:2" x14ac:dyDescent="0.25">
      <c r="A530" s="56">
        <v>42788</v>
      </c>
      <c r="B530" s="158">
        <v>3.71</v>
      </c>
    </row>
    <row r="531" spans="1:2" x14ac:dyDescent="0.25">
      <c r="A531" s="56">
        <v>42789</v>
      </c>
      <c r="B531" s="158">
        <v>3.7080000000000002</v>
      </c>
    </row>
    <row r="532" spans="1:2" x14ac:dyDescent="0.25">
      <c r="A532" s="56">
        <v>42790</v>
      </c>
      <c r="B532" s="158">
        <v>3.698</v>
      </c>
    </row>
    <row r="533" spans="1:2" x14ac:dyDescent="0.25">
      <c r="A533" s="56">
        <v>42793</v>
      </c>
      <c r="B533" s="158">
        <v>3.6789999999999998</v>
      </c>
    </row>
    <row r="534" spans="1:2" x14ac:dyDescent="0.25">
      <c r="A534" s="56">
        <v>42794</v>
      </c>
      <c r="B534" s="158">
        <v>3.6589999999999998</v>
      </c>
    </row>
    <row r="535" spans="1:2" x14ac:dyDescent="0.25">
      <c r="A535" s="56">
        <v>42795</v>
      </c>
      <c r="B535" s="158">
        <v>3.6320000000000001</v>
      </c>
    </row>
    <row r="536" spans="1:2" x14ac:dyDescent="0.25">
      <c r="A536" s="56">
        <v>42796</v>
      </c>
      <c r="B536" s="158">
        <v>3.6880000000000002</v>
      </c>
    </row>
    <row r="537" spans="1:2" x14ac:dyDescent="0.25">
      <c r="A537" s="56">
        <v>42797</v>
      </c>
      <c r="B537" s="158">
        <v>3.6930000000000001</v>
      </c>
    </row>
    <row r="538" spans="1:2" x14ac:dyDescent="0.25">
      <c r="A538" s="56">
        <v>42800</v>
      </c>
      <c r="B538" s="158">
        <v>3.6789999999999998</v>
      </c>
    </row>
    <row r="539" spans="1:2" x14ac:dyDescent="0.25">
      <c r="A539" s="56">
        <v>42801</v>
      </c>
      <c r="B539" s="158">
        <v>3.677</v>
      </c>
    </row>
    <row r="540" spans="1:2" x14ac:dyDescent="0.25">
      <c r="A540" s="56">
        <v>42802</v>
      </c>
      <c r="B540" s="158">
        <v>3.6840000000000002</v>
      </c>
    </row>
    <row r="541" spans="1:2" x14ac:dyDescent="0.25">
      <c r="A541" s="56">
        <v>42803</v>
      </c>
      <c r="B541" s="158">
        <v>3.6880000000000002</v>
      </c>
    </row>
    <row r="542" spans="1:2" x14ac:dyDescent="0.25">
      <c r="A542" s="56">
        <v>42804</v>
      </c>
      <c r="B542" s="158">
        <v>3.6779999999999999</v>
      </c>
    </row>
    <row r="543" spans="1:2" x14ac:dyDescent="0.25">
      <c r="A543" s="56">
        <v>42808</v>
      </c>
      <c r="B543" s="158">
        <v>3.661</v>
      </c>
    </row>
    <row r="544" spans="1:2" x14ac:dyDescent="0.25">
      <c r="A544" s="56">
        <v>42809</v>
      </c>
      <c r="B544" s="158">
        <v>3.6579999999999999</v>
      </c>
    </row>
    <row r="545" spans="1:2" x14ac:dyDescent="0.25">
      <c r="A545" s="56">
        <v>42810</v>
      </c>
      <c r="B545" s="158">
        <v>3.6309999999999998</v>
      </c>
    </row>
    <row r="546" spans="1:2" x14ac:dyDescent="0.25">
      <c r="A546" s="56">
        <v>42811</v>
      </c>
      <c r="B546" s="158">
        <v>3.63</v>
      </c>
    </row>
    <row r="547" spans="1:2" x14ac:dyDescent="0.25">
      <c r="A547" s="56">
        <v>42814</v>
      </c>
      <c r="B547" s="158">
        <v>3.6190000000000002</v>
      </c>
    </row>
    <row r="548" spans="1:2" x14ac:dyDescent="0.25">
      <c r="A548" s="56">
        <v>42815</v>
      </c>
      <c r="B548" s="158">
        <v>3.6139999999999999</v>
      </c>
    </row>
    <row r="549" spans="1:2" x14ac:dyDescent="0.25">
      <c r="A549" s="56">
        <v>42816</v>
      </c>
      <c r="B549" s="158">
        <v>3.6560000000000001</v>
      </c>
    </row>
    <row r="550" spans="1:2" x14ac:dyDescent="0.25">
      <c r="A550" s="56">
        <v>42817</v>
      </c>
      <c r="B550" s="158">
        <v>3.645</v>
      </c>
    </row>
    <row r="551" spans="1:2" x14ac:dyDescent="0.25">
      <c r="A551" s="56">
        <v>42818</v>
      </c>
      <c r="B551" s="158">
        <v>3.6459999999999999</v>
      </c>
    </row>
    <row r="552" spans="1:2" x14ac:dyDescent="0.25">
      <c r="A552" s="56">
        <v>42821</v>
      </c>
      <c r="B552" s="158">
        <v>3.6179999999999999</v>
      </c>
    </row>
    <row r="553" spans="1:2" x14ac:dyDescent="0.25">
      <c r="A553" s="56">
        <v>42822</v>
      </c>
      <c r="B553" s="158">
        <v>3.6160000000000001</v>
      </c>
    </row>
    <row r="554" spans="1:2" x14ac:dyDescent="0.25">
      <c r="A554" s="56">
        <v>42823</v>
      </c>
      <c r="B554" s="158">
        <v>3.625</v>
      </c>
    </row>
    <row r="555" spans="1:2" x14ac:dyDescent="0.25">
      <c r="A555" s="56">
        <v>42824</v>
      </c>
      <c r="B555" s="158">
        <v>3.6150000000000002</v>
      </c>
    </row>
    <row r="556" spans="1:2" x14ac:dyDescent="0.25">
      <c r="A556" s="56">
        <v>42825</v>
      </c>
      <c r="B556" s="158">
        <v>3.6320000000000001</v>
      </c>
    </row>
    <row r="557" spans="1:2" x14ac:dyDescent="0.25">
      <c r="A557" s="56">
        <v>42828</v>
      </c>
      <c r="B557" s="158">
        <v>3.6280000000000001</v>
      </c>
    </row>
    <row r="558" spans="1:2" x14ac:dyDescent="0.25">
      <c r="A558" s="56">
        <v>42829</v>
      </c>
      <c r="B558" s="158">
        <v>3.6459999999999999</v>
      </c>
    </row>
    <row r="559" spans="1:2" x14ac:dyDescent="0.25">
      <c r="A559" s="56">
        <v>42830</v>
      </c>
      <c r="B559" s="158">
        <v>3.653</v>
      </c>
    </row>
    <row r="560" spans="1:2" x14ac:dyDescent="0.25">
      <c r="A560" s="56">
        <v>42831</v>
      </c>
      <c r="B560" s="158">
        <v>3.6480000000000001</v>
      </c>
    </row>
    <row r="561" spans="1:2" x14ac:dyDescent="0.25">
      <c r="A561" s="56">
        <v>42832</v>
      </c>
      <c r="B561" s="158">
        <v>3.649</v>
      </c>
    </row>
    <row r="562" spans="1:2" x14ac:dyDescent="0.25">
      <c r="A562" s="56">
        <v>42837</v>
      </c>
      <c r="B562" s="158">
        <v>3.6539999999999999</v>
      </c>
    </row>
    <row r="563" spans="1:2" x14ac:dyDescent="0.25">
      <c r="A563" s="56">
        <v>42838</v>
      </c>
      <c r="B563" s="158">
        <v>3.6469999999999998</v>
      </c>
    </row>
    <row r="564" spans="1:2" x14ac:dyDescent="0.25">
      <c r="A564" s="56">
        <v>42843</v>
      </c>
      <c r="B564" s="158">
        <v>3.665</v>
      </c>
    </row>
    <row r="565" spans="1:2" x14ac:dyDescent="0.25">
      <c r="A565" s="56">
        <v>42844</v>
      </c>
      <c r="B565" s="158">
        <v>3.6669999999999998</v>
      </c>
    </row>
    <row r="566" spans="1:2" x14ac:dyDescent="0.25">
      <c r="A566" s="56">
        <v>42845</v>
      </c>
      <c r="B566" s="158">
        <v>3.6640000000000001</v>
      </c>
    </row>
    <row r="567" spans="1:2" x14ac:dyDescent="0.25">
      <c r="A567" s="56">
        <v>42846</v>
      </c>
      <c r="B567" s="158">
        <v>3.681</v>
      </c>
    </row>
    <row r="568" spans="1:2" x14ac:dyDescent="0.25">
      <c r="A568" s="56">
        <v>42849</v>
      </c>
      <c r="B568" s="158">
        <v>3.649</v>
      </c>
    </row>
    <row r="569" spans="1:2" x14ac:dyDescent="0.25">
      <c r="A569" s="56">
        <v>42850</v>
      </c>
      <c r="B569" s="158">
        <v>3.6480000000000001</v>
      </c>
    </row>
    <row r="570" spans="1:2" x14ac:dyDescent="0.25">
      <c r="A570" s="56">
        <v>42851</v>
      </c>
      <c r="B570" s="158">
        <v>3.6339999999999999</v>
      </c>
    </row>
    <row r="571" spans="1:2" x14ac:dyDescent="0.25">
      <c r="A571" s="56">
        <v>42852</v>
      </c>
      <c r="B571" s="158">
        <v>3.6429999999999998</v>
      </c>
    </row>
    <row r="572" spans="1:2" x14ac:dyDescent="0.25">
      <c r="A572" s="56">
        <v>42853</v>
      </c>
      <c r="B572" s="158">
        <v>3.6190000000000002</v>
      </c>
    </row>
    <row r="573" spans="1:2" x14ac:dyDescent="0.25">
      <c r="A573" s="56">
        <v>42858</v>
      </c>
      <c r="B573" s="158">
        <v>3.613</v>
      </c>
    </row>
    <row r="574" spans="1:2" x14ac:dyDescent="0.25">
      <c r="A574" s="56">
        <v>42859</v>
      </c>
      <c r="B574" s="158">
        <v>3.6160000000000001</v>
      </c>
    </row>
    <row r="575" spans="1:2" x14ac:dyDescent="0.25">
      <c r="A575" s="56">
        <v>42860</v>
      </c>
      <c r="B575" s="158">
        <v>3.61</v>
      </c>
    </row>
    <row r="576" spans="1:2" x14ac:dyDescent="0.25">
      <c r="A576" s="56">
        <v>42863</v>
      </c>
      <c r="B576" s="158">
        <v>3.6040000000000001</v>
      </c>
    </row>
    <row r="577" spans="1:2" x14ac:dyDescent="0.25">
      <c r="A577" s="56">
        <v>42864</v>
      </c>
      <c r="B577" s="158">
        <v>3.6030000000000002</v>
      </c>
    </row>
    <row r="578" spans="1:2" x14ac:dyDescent="0.25">
      <c r="A578" s="56">
        <v>42865</v>
      </c>
      <c r="B578" s="158">
        <v>3.605</v>
      </c>
    </row>
    <row r="579" spans="1:2" x14ac:dyDescent="0.25">
      <c r="A579" s="56">
        <v>42866</v>
      </c>
      <c r="B579" s="158">
        <v>3.61</v>
      </c>
    </row>
    <row r="580" spans="1:2" x14ac:dyDescent="0.25">
      <c r="A580" s="56">
        <v>42867</v>
      </c>
      <c r="B580" s="158">
        <v>3.61</v>
      </c>
    </row>
    <row r="581" spans="1:2" x14ac:dyDescent="0.25">
      <c r="A581" s="56">
        <v>42870</v>
      </c>
      <c r="B581" s="158">
        <v>3.5979999999999999</v>
      </c>
    </row>
    <row r="582" spans="1:2" x14ac:dyDescent="0.25">
      <c r="A582" s="56">
        <v>42871</v>
      </c>
      <c r="B582" s="158">
        <v>3.6059999999999999</v>
      </c>
    </row>
    <row r="583" spans="1:2" x14ac:dyDescent="0.25">
      <c r="A583" s="56">
        <v>42872</v>
      </c>
      <c r="B583" s="158">
        <v>3.6030000000000002</v>
      </c>
    </row>
    <row r="584" spans="1:2" x14ac:dyDescent="0.25">
      <c r="A584" s="56">
        <v>42873</v>
      </c>
      <c r="B584" s="158">
        <v>3.605</v>
      </c>
    </row>
    <row r="585" spans="1:2" x14ac:dyDescent="0.25">
      <c r="A585" s="56">
        <v>42874</v>
      </c>
      <c r="B585" s="158">
        <v>3.593</v>
      </c>
    </row>
    <row r="586" spans="1:2" x14ac:dyDescent="0.25">
      <c r="A586" s="56">
        <v>42877</v>
      </c>
      <c r="B586" s="158">
        <v>3.5819999999999999</v>
      </c>
    </row>
    <row r="587" spans="1:2" x14ac:dyDescent="0.25">
      <c r="A587" s="56">
        <v>42878</v>
      </c>
      <c r="B587" s="158">
        <v>3.589</v>
      </c>
    </row>
    <row r="588" spans="1:2" x14ac:dyDescent="0.25">
      <c r="A588" s="56">
        <v>42879</v>
      </c>
      <c r="B588" s="158">
        <v>3.593</v>
      </c>
    </row>
    <row r="589" spans="1:2" x14ac:dyDescent="0.25">
      <c r="A589" s="56">
        <v>42880</v>
      </c>
      <c r="B589" s="158">
        <v>3.5760000000000001</v>
      </c>
    </row>
    <row r="590" spans="1:2" x14ac:dyDescent="0.25">
      <c r="A590" s="56">
        <v>42881</v>
      </c>
      <c r="B590" s="158">
        <v>3.5739999999999998</v>
      </c>
    </row>
    <row r="591" spans="1:2" x14ac:dyDescent="0.25">
      <c r="A591" s="56">
        <v>42885</v>
      </c>
      <c r="B591" s="158">
        <v>3.5609999999999999</v>
      </c>
    </row>
    <row r="592" spans="1:2" x14ac:dyDescent="0.25">
      <c r="A592" s="56">
        <v>42887</v>
      </c>
      <c r="B592" s="158">
        <v>3.5489999999999999</v>
      </c>
    </row>
    <row r="593" spans="1:2" x14ac:dyDescent="0.25">
      <c r="A593" s="56">
        <v>42888</v>
      </c>
      <c r="B593" s="158">
        <v>3.5579999999999998</v>
      </c>
    </row>
    <row r="594" spans="1:2" x14ac:dyDescent="0.25">
      <c r="A594" s="56">
        <v>42891</v>
      </c>
      <c r="B594" s="158">
        <v>3.548</v>
      </c>
    </row>
    <row r="595" spans="1:2" x14ac:dyDescent="0.25">
      <c r="A595" s="56">
        <v>42892</v>
      </c>
      <c r="B595" s="158">
        <v>3.5449999999999999</v>
      </c>
    </row>
    <row r="596" spans="1:2" x14ac:dyDescent="0.25">
      <c r="A596" s="56">
        <v>42893</v>
      </c>
      <c r="B596" s="158">
        <v>3.5459999999999998</v>
      </c>
    </row>
    <row r="597" spans="1:2" x14ac:dyDescent="0.25">
      <c r="A597" s="56">
        <v>42894</v>
      </c>
      <c r="B597" s="158">
        <v>3.5390000000000001</v>
      </c>
    </row>
    <row r="598" spans="1:2" x14ac:dyDescent="0.25">
      <c r="A598" s="56">
        <v>42895</v>
      </c>
      <c r="B598" s="158">
        <v>3.532</v>
      </c>
    </row>
    <row r="599" spans="1:2" x14ac:dyDescent="0.25">
      <c r="A599" s="56">
        <v>42898</v>
      </c>
      <c r="B599" s="158">
        <v>3.5329999999999999</v>
      </c>
    </row>
    <row r="600" spans="1:2" x14ac:dyDescent="0.25">
      <c r="A600" s="56">
        <v>42899</v>
      </c>
      <c r="B600" s="158">
        <v>3.5329999999999999</v>
      </c>
    </row>
    <row r="601" spans="1:2" x14ac:dyDescent="0.25">
      <c r="A601" s="56">
        <v>42900</v>
      </c>
      <c r="B601" s="158">
        <v>3.5289999999999999</v>
      </c>
    </row>
    <row r="602" spans="1:2" x14ac:dyDescent="0.25">
      <c r="A602" s="56">
        <v>42901</v>
      </c>
      <c r="B602" s="158">
        <v>3.5209999999999999</v>
      </c>
    </row>
    <row r="603" spans="1:2" x14ac:dyDescent="0.25">
      <c r="A603" s="56">
        <v>42902</v>
      </c>
      <c r="B603" s="158">
        <v>3.5270000000000001</v>
      </c>
    </row>
    <row r="604" spans="1:2" x14ac:dyDescent="0.25">
      <c r="A604" s="56">
        <v>42905</v>
      </c>
      <c r="B604" s="158">
        <v>3.52</v>
      </c>
    </row>
    <row r="605" spans="1:2" x14ac:dyDescent="0.25">
      <c r="A605" s="56">
        <v>42906</v>
      </c>
      <c r="B605" s="158">
        <v>3.5329999999999999</v>
      </c>
    </row>
    <row r="606" spans="1:2" x14ac:dyDescent="0.25">
      <c r="A606" s="56">
        <v>42907</v>
      </c>
      <c r="B606" s="158">
        <v>3.5430000000000001</v>
      </c>
    </row>
    <row r="607" spans="1:2" x14ac:dyDescent="0.25">
      <c r="A607" s="56">
        <v>42908</v>
      </c>
      <c r="B607" s="158">
        <v>3.5430000000000001</v>
      </c>
    </row>
    <row r="608" spans="1:2" x14ac:dyDescent="0.25">
      <c r="A608" s="56">
        <v>42909</v>
      </c>
      <c r="B608" s="158">
        <v>3.5409999999999999</v>
      </c>
    </row>
    <row r="609" spans="1:2" x14ac:dyDescent="0.25">
      <c r="A609" s="56">
        <v>42912</v>
      </c>
      <c r="B609" s="158">
        <v>3.536</v>
      </c>
    </row>
    <row r="610" spans="1:2" x14ac:dyDescent="0.25">
      <c r="A610" s="56">
        <v>42913</v>
      </c>
      <c r="B610" s="158">
        <v>3.5179999999999998</v>
      </c>
    </row>
    <row r="611" spans="1:2" x14ac:dyDescent="0.25">
      <c r="A611" s="56">
        <v>42914</v>
      </c>
      <c r="B611" s="158">
        <v>3.5209999999999999</v>
      </c>
    </row>
    <row r="612" spans="1:2" x14ac:dyDescent="0.25">
      <c r="A612" s="56">
        <v>42915</v>
      </c>
      <c r="B612" s="158">
        <v>3.49</v>
      </c>
    </row>
    <row r="613" spans="1:2" x14ac:dyDescent="0.25">
      <c r="A613" s="56">
        <v>42916</v>
      </c>
      <c r="B613" s="158">
        <v>3.496</v>
      </c>
    </row>
    <row r="614" spans="1:2" x14ac:dyDescent="0.25">
      <c r="A614" s="56">
        <v>42919</v>
      </c>
      <c r="B614" s="158">
        <v>3.4929999999999999</v>
      </c>
    </row>
    <row r="615" spans="1:2" x14ac:dyDescent="0.25">
      <c r="A615" s="56">
        <v>42920</v>
      </c>
      <c r="B615" s="158">
        <v>3.5139999999999998</v>
      </c>
    </row>
    <row r="616" spans="1:2" x14ac:dyDescent="0.25">
      <c r="A616" s="56">
        <v>42921</v>
      </c>
      <c r="B616" s="158">
        <v>3.5219999999999998</v>
      </c>
    </row>
    <row r="617" spans="1:2" x14ac:dyDescent="0.25">
      <c r="A617" s="56">
        <v>42922</v>
      </c>
      <c r="B617" s="158">
        <v>3.53</v>
      </c>
    </row>
    <row r="618" spans="1:2" x14ac:dyDescent="0.25">
      <c r="A618" s="56">
        <v>42923</v>
      </c>
      <c r="B618" s="158">
        <v>3.528</v>
      </c>
    </row>
    <row r="619" spans="1:2" x14ac:dyDescent="0.25">
      <c r="A619" s="56">
        <v>42926</v>
      </c>
      <c r="B619" s="158">
        <v>3.5470000000000002</v>
      </c>
    </row>
    <row r="620" spans="1:2" x14ac:dyDescent="0.25">
      <c r="A620" s="56">
        <v>42927</v>
      </c>
      <c r="B620" s="158">
        <v>3.5760000000000001</v>
      </c>
    </row>
    <row r="621" spans="1:2" x14ac:dyDescent="0.25">
      <c r="A621" s="56">
        <v>42928</v>
      </c>
      <c r="B621" s="158">
        <v>3.5539999999999998</v>
      </c>
    </row>
    <row r="622" spans="1:2" x14ac:dyDescent="0.25">
      <c r="A622" s="56">
        <v>42929</v>
      </c>
      <c r="B622" s="158">
        <v>3.5339999999999998</v>
      </c>
    </row>
    <row r="623" spans="1:2" x14ac:dyDescent="0.25">
      <c r="A623" s="56">
        <v>42930</v>
      </c>
      <c r="B623" s="158">
        <v>3.5379999999999998</v>
      </c>
    </row>
    <row r="624" spans="1:2" x14ac:dyDescent="0.25">
      <c r="A624" s="56">
        <v>42933</v>
      </c>
      <c r="B624" s="158">
        <v>3.5449999999999999</v>
      </c>
    </row>
    <row r="625" spans="1:2" x14ac:dyDescent="0.25">
      <c r="A625" s="56">
        <v>42934</v>
      </c>
      <c r="B625" s="158">
        <v>3.5649999999999999</v>
      </c>
    </row>
    <row r="626" spans="1:2" x14ac:dyDescent="0.25">
      <c r="A626" s="56">
        <v>42935</v>
      </c>
      <c r="B626" s="158">
        <v>3.5880000000000001</v>
      </c>
    </row>
    <row r="627" spans="1:2" x14ac:dyDescent="0.25">
      <c r="A627" s="56">
        <v>42936</v>
      </c>
      <c r="B627" s="158">
        <v>3.5739999999999998</v>
      </c>
    </row>
    <row r="628" spans="1:2" x14ac:dyDescent="0.25">
      <c r="A628" s="56">
        <v>42937</v>
      </c>
      <c r="B628" s="158">
        <v>3.5569999999999999</v>
      </c>
    </row>
    <row r="629" spans="1:2" x14ac:dyDescent="0.25">
      <c r="A629" s="56">
        <v>42940</v>
      </c>
      <c r="B629" s="158">
        <v>3.59</v>
      </c>
    </row>
    <row r="630" spans="1:2" x14ac:dyDescent="0.25">
      <c r="A630" s="56">
        <v>42941</v>
      </c>
      <c r="B630" s="158">
        <v>3.569</v>
      </c>
    </row>
    <row r="631" spans="1:2" x14ac:dyDescent="0.25">
      <c r="A631" s="56">
        <v>42942</v>
      </c>
      <c r="B631" s="158">
        <v>3.57</v>
      </c>
    </row>
    <row r="632" spans="1:2" x14ac:dyDescent="0.25">
      <c r="A632" s="56">
        <v>42943</v>
      </c>
      <c r="B632" s="158">
        <v>3.5569999999999999</v>
      </c>
    </row>
    <row r="633" spans="1:2" x14ac:dyDescent="0.25">
      <c r="A633" s="56">
        <v>42944</v>
      </c>
      <c r="B633" s="158">
        <v>3.56</v>
      </c>
    </row>
    <row r="634" spans="1:2" x14ac:dyDescent="0.25">
      <c r="A634" s="56">
        <v>42947</v>
      </c>
      <c r="B634" s="158">
        <v>3.5579999999999998</v>
      </c>
    </row>
    <row r="635" spans="1:2" x14ac:dyDescent="0.25">
      <c r="A635" s="56">
        <v>42949</v>
      </c>
      <c r="B635" s="158">
        <v>3.5790000000000002</v>
      </c>
    </row>
    <row r="636" spans="1:2" x14ac:dyDescent="0.25">
      <c r="A636" s="56">
        <v>42950</v>
      </c>
      <c r="B636" s="158">
        <v>3.589</v>
      </c>
    </row>
    <row r="637" spans="1:2" x14ac:dyDescent="0.25">
      <c r="A637" s="56">
        <v>42951</v>
      </c>
      <c r="B637" s="158">
        <v>3.6070000000000002</v>
      </c>
    </row>
    <row r="638" spans="1:2" x14ac:dyDescent="0.25">
      <c r="A638" s="56">
        <v>42954</v>
      </c>
      <c r="B638" s="158">
        <v>3.621</v>
      </c>
    </row>
    <row r="639" spans="1:2" x14ac:dyDescent="0.25">
      <c r="A639" s="56">
        <v>42955</v>
      </c>
      <c r="B639" s="158">
        <v>3.605</v>
      </c>
    </row>
    <row r="640" spans="1:2" x14ac:dyDescent="0.25">
      <c r="A640" s="56">
        <v>42956</v>
      </c>
      <c r="B640" s="158">
        <v>3.601</v>
      </c>
    </row>
    <row r="641" spans="1:2" x14ac:dyDescent="0.25">
      <c r="A641" s="56">
        <v>42957</v>
      </c>
      <c r="B641" s="158">
        <v>3.6</v>
      </c>
    </row>
    <row r="642" spans="1:2" x14ac:dyDescent="0.25">
      <c r="A642" s="56">
        <v>42958</v>
      </c>
      <c r="B642" s="158">
        <v>3.5859999999999999</v>
      </c>
    </row>
    <row r="643" spans="1:2" x14ac:dyDescent="0.25">
      <c r="A643" s="56">
        <v>42961</v>
      </c>
      <c r="B643" s="158">
        <v>3.5830000000000002</v>
      </c>
    </row>
    <row r="644" spans="1:2" x14ac:dyDescent="0.25">
      <c r="A644" s="56">
        <v>42962</v>
      </c>
      <c r="B644" s="158">
        <v>3.589</v>
      </c>
    </row>
    <row r="645" spans="1:2" x14ac:dyDescent="0.25">
      <c r="A645" s="56">
        <v>42963</v>
      </c>
      <c r="B645" s="158">
        <v>3.6280000000000001</v>
      </c>
    </row>
    <row r="646" spans="1:2" x14ac:dyDescent="0.25">
      <c r="A646" s="56">
        <v>42964</v>
      </c>
      <c r="B646" s="158">
        <v>3.6269999999999998</v>
      </c>
    </row>
    <row r="647" spans="1:2" x14ac:dyDescent="0.25">
      <c r="A647" s="56">
        <v>42965</v>
      </c>
      <c r="B647" s="158">
        <v>3.6240000000000001</v>
      </c>
    </row>
    <row r="648" spans="1:2" x14ac:dyDescent="0.25">
      <c r="A648" s="56">
        <v>42968</v>
      </c>
      <c r="B648" s="158">
        <v>3.6219999999999999</v>
      </c>
    </row>
    <row r="649" spans="1:2" x14ac:dyDescent="0.25">
      <c r="A649" s="56">
        <v>42969</v>
      </c>
      <c r="B649" s="158">
        <v>3.6230000000000002</v>
      </c>
    </row>
    <row r="650" spans="1:2" x14ac:dyDescent="0.25">
      <c r="A650" s="56">
        <v>42970</v>
      </c>
      <c r="B650" s="158">
        <v>3.6179999999999999</v>
      </c>
    </row>
    <row r="651" spans="1:2" x14ac:dyDescent="0.25">
      <c r="A651" s="56">
        <v>42971</v>
      </c>
      <c r="B651" s="158">
        <v>3.5990000000000002</v>
      </c>
    </row>
    <row r="652" spans="1:2" x14ac:dyDescent="0.25">
      <c r="A652" s="56">
        <v>42972</v>
      </c>
      <c r="B652" s="158">
        <v>3.5960000000000001</v>
      </c>
    </row>
    <row r="653" spans="1:2" x14ac:dyDescent="0.25">
      <c r="A653" s="56">
        <v>42975</v>
      </c>
      <c r="B653" s="158">
        <v>3.581</v>
      </c>
    </row>
    <row r="654" spans="1:2" x14ac:dyDescent="0.25">
      <c r="A654" s="56">
        <v>42976</v>
      </c>
      <c r="B654" s="158">
        <v>3.577</v>
      </c>
    </row>
    <row r="655" spans="1:2" x14ac:dyDescent="0.25">
      <c r="A655" s="56">
        <v>42977</v>
      </c>
      <c r="B655" s="158">
        <v>3.5739999999999998</v>
      </c>
    </row>
    <row r="656" spans="1:2" x14ac:dyDescent="0.25">
      <c r="A656" s="56">
        <v>42978</v>
      </c>
      <c r="B656" s="158">
        <v>3.5960000000000001</v>
      </c>
    </row>
    <row r="657" spans="1:2" x14ac:dyDescent="0.25">
      <c r="A657" s="56">
        <v>42979</v>
      </c>
      <c r="B657" s="158">
        <v>3.5840000000000001</v>
      </c>
    </row>
    <row r="658" spans="1:2" x14ac:dyDescent="0.25">
      <c r="A658" s="56">
        <v>42982</v>
      </c>
      <c r="B658" s="158">
        <v>3.5830000000000002</v>
      </c>
    </row>
    <row r="659" spans="1:2" x14ac:dyDescent="0.25">
      <c r="A659" s="56">
        <v>42983</v>
      </c>
      <c r="B659" s="158">
        <v>3.5680000000000001</v>
      </c>
    </row>
    <row r="660" spans="1:2" x14ac:dyDescent="0.25">
      <c r="A660" s="56">
        <v>42984</v>
      </c>
      <c r="B660" s="158">
        <v>3.5619999999999998</v>
      </c>
    </row>
    <row r="661" spans="1:2" x14ac:dyDescent="0.25">
      <c r="A661" s="56">
        <v>42985</v>
      </c>
      <c r="B661" s="158">
        <v>3.528</v>
      </c>
    </row>
    <row r="662" spans="1:2" x14ac:dyDescent="0.25">
      <c r="A662" s="56">
        <v>42986</v>
      </c>
      <c r="B662" s="158">
        <v>3.504</v>
      </c>
    </row>
    <row r="663" spans="1:2" x14ac:dyDescent="0.25">
      <c r="A663" s="56">
        <v>42989</v>
      </c>
      <c r="B663" s="158">
        <v>3.5209999999999999</v>
      </c>
    </row>
    <row r="664" spans="1:2" x14ac:dyDescent="0.25">
      <c r="A664" s="56">
        <v>42990</v>
      </c>
      <c r="B664" s="158">
        <v>3.536</v>
      </c>
    </row>
    <row r="665" spans="1:2" x14ac:dyDescent="0.25">
      <c r="A665" s="56">
        <v>42991</v>
      </c>
      <c r="B665" s="158">
        <v>3.5369999999999999</v>
      </c>
    </row>
    <row r="666" spans="1:2" x14ac:dyDescent="0.25">
      <c r="A666" s="56">
        <v>42992</v>
      </c>
      <c r="B666" s="158">
        <v>3.5379999999999998</v>
      </c>
    </row>
    <row r="667" spans="1:2" x14ac:dyDescent="0.25">
      <c r="A667" s="56">
        <v>42993</v>
      </c>
      <c r="B667" s="158">
        <v>3.5230000000000001</v>
      </c>
    </row>
    <row r="668" spans="1:2" x14ac:dyDescent="0.25">
      <c r="A668" s="56">
        <v>42996</v>
      </c>
      <c r="B668" s="158">
        <v>3.5219999999999998</v>
      </c>
    </row>
    <row r="669" spans="1:2" x14ac:dyDescent="0.25">
      <c r="A669" s="56">
        <v>42997</v>
      </c>
      <c r="B669" s="158">
        <v>3.5150000000000001</v>
      </c>
    </row>
    <row r="670" spans="1:2" x14ac:dyDescent="0.25">
      <c r="A670" s="56">
        <v>43003</v>
      </c>
      <c r="B670" s="158">
        <v>3.512</v>
      </c>
    </row>
    <row r="671" spans="1:2" x14ac:dyDescent="0.25">
      <c r="A671" s="56">
        <v>43004</v>
      </c>
      <c r="B671" s="158">
        <v>3.5270000000000001</v>
      </c>
    </row>
    <row r="672" spans="1:2" x14ac:dyDescent="0.25">
      <c r="A672" s="56">
        <v>43005</v>
      </c>
      <c r="B672" s="158">
        <v>3.5459999999999998</v>
      </c>
    </row>
    <row r="673" spans="1:2" x14ac:dyDescent="0.25">
      <c r="A673" s="56">
        <v>43006</v>
      </c>
      <c r="B673" s="158">
        <v>3.5289999999999999</v>
      </c>
    </row>
    <row r="674" spans="1:2" x14ac:dyDescent="0.25">
      <c r="A674" s="56">
        <v>43010</v>
      </c>
      <c r="B674" s="158">
        <v>3.5419999999999998</v>
      </c>
    </row>
    <row r="675" spans="1:2" x14ac:dyDescent="0.25">
      <c r="A675" s="56">
        <v>43011</v>
      </c>
      <c r="B675" s="158">
        <v>3.5310000000000001</v>
      </c>
    </row>
    <row r="676" spans="1:2" x14ac:dyDescent="0.25">
      <c r="A676" s="56">
        <v>43012</v>
      </c>
      <c r="B676" s="158">
        <v>3.5219999999999998</v>
      </c>
    </row>
    <row r="677" spans="1:2" x14ac:dyDescent="0.25">
      <c r="A677" s="56">
        <v>43014</v>
      </c>
      <c r="B677" s="158">
        <v>3.52</v>
      </c>
    </row>
    <row r="678" spans="1:2" x14ac:dyDescent="0.25">
      <c r="A678" s="56">
        <v>43017</v>
      </c>
      <c r="B678" s="158">
        <v>3.51</v>
      </c>
    </row>
    <row r="679" spans="1:2" x14ac:dyDescent="0.25">
      <c r="A679" s="56">
        <v>43018</v>
      </c>
      <c r="B679" s="158">
        <v>3.5049999999999999</v>
      </c>
    </row>
    <row r="680" spans="1:2" x14ac:dyDescent="0.25">
      <c r="A680" s="56">
        <v>43019</v>
      </c>
      <c r="B680" s="158">
        <v>3.5059999999999998</v>
      </c>
    </row>
    <row r="681" spans="1:2" x14ac:dyDescent="0.25">
      <c r="A681" s="56">
        <v>43021</v>
      </c>
      <c r="B681" s="158">
        <v>3.5009999999999999</v>
      </c>
    </row>
    <row r="682" spans="1:2" x14ac:dyDescent="0.25">
      <c r="A682" s="56">
        <v>43024</v>
      </c>
      <c r="B682" s="158">
        <v>3.496</v>
      </c>
    </row>
    <row r="683" spans="1:2" x14ac:dyDescent="0.25">
      <c r="A683" s="56">
        <v>43025</v>
      </c>
      <c r="B683" s="158">
        <v>3.5089999999999999</v>
      </c>
    </row>
    <row r="684" spans="1:2" x14ac:dyDescent="0.25">
      <c r="A684" s="56">
        <v>43026</v>
      </c>
      <c r="B684" s="158">
        <v>3.5139999999999998</v>
      </c>
    </row>
    <row r="685" spans="1:2" x14ac:dyDescent="0.25">
      <c r="A685" s="56">
        <v>43027</v>
      </c>
      <c r="B685" s="158">
        <v>3.5009999999999999</v>
      </c>
    </row>
    <row r="686" spans="1:2" x14ac:dyDescent="0.25">
      <c r="A686" s="56">
        <v>43028</v>
      </c>
      <c r="B686" s="158">
        <v>3.4929999999999999</v>
      </c>
    </row>
    <row r="687" spans="1:2" x14ac:dyDescent="0.25">
      <c r="A687" s="56">
        <v>43031</v>
      </c>
      <c r="B687" s="158">
        <v>3.4910000000000001</v>
      </c>
    </row>
    <row r="688" spans="1:2" x14ac:dyDescent="0.25">
      <c r="A688" s="56">
        <v>43032</v>
      </c>
      <c r="B688" s="158">
        <v>3.5009999999999999</v>
      </c>
    </row>
    <row r="689" spans="1:2" x14ac:dyDescent="0.25">
      <c r="A689" s="56">
        <v>43033</v>
      </c>
      <c r="B689" s="158">
        <v>3.512</v>
      </c>
    </row>
    <row r="690" spans="1:2" x14ac:dyDescent="0.25">
      <c r="A690" s="56">
        <v>43034</v>
      </c>
      <c r="B690" s="158">
        <v>3.51</v>
      </c>
    </row>
    <row r="691" spans="1:2" x14ac:dyDescent="0.25">
      <c r="A691" s="56">
        <v>43035</v>
      </c>
      <c r="B691" s="158">
        <v>3.5350000000000001</v>
      </c>
    </row>
    <row r="692" spans="1:2" x14ac:dyDescent="0.25">
      <c r="A692" s="56">
        <v>43038</v>
      </c>
      <c r="B692" s="158">
        <v>3.528</v>
      </c>
    </row>
    <row r="693" spans="1:2" x14ac:dyDescent="0.25">
      <c r="A693" s="56">
        <v>43039</v>
      </c>
      <c r="B693" s="158">
        <v>3.5209999999999999</v>
      </c>
    </row>
    <row r="694" spans="1:2" x14ac:dyDescent="0.25">
      <c r="A694" s="56">
        <v>43040</v>
      </c>
      <c r="B694" s="158">
        <v>3.5129999999999999</v>
      </c>
    </row>
    <row r="695" spans="1:2" x14ac:dyDescent="0.25">
      <c r="A695" s="56">
        <v>43041</v>
      </c>
      <c r="B695" s="158">
        <v>3.5059999999999998</v>
      </c>
    </row>
    <row r="696" spans="1:2" x14ac:dyDescent="0.25">
      <c r="A696" s="56">
        <v>43042</v>
      </c>
      <c r="B696" s="158">
        <v>3.5129999999999999</v>
      </c>
    </row>
    <row r="697" spans="1:2" x14ac:dyDescent="0.25">
      <c r="A697" s="56">
        <v>43045</v>
      </c>
      <c r="B697" s="158">
        <v>3.5129999999999999</v>
      </c>
    </row>
    <row r="698" spans="1:2" x14ac:dyDescent="0.25">
      <c r="A698" s="56">
        <v>43046</v>
      </c>
      <c r="B698" s="158">
        <v>3.516</v>
      </c>
    </row>
    <row r="699" spans="1:2" x14ac:dyDescent="0.25">
      <c r="A699" s="56">
        <v>43047</v>
      </c>
      <c r="B699" s="158">
        <v>3.5129999999999999</v>
      </c>
    </row>
    <row r="700" spans="1:2" x14ac:dyDescent="0.25">
      <c r="A700" s="56">
        <v>43048</v>
      </c>
      <c r="B700" s="158">
        <v>3.5129999999999999</v>
      </c>
    </row>
    <row r="701" spans="1:2" x14ac:dyDescent="0.25">
      <c r="A701" s="56">
        <v>43049</v>
      </c>
      <c r="B701" s="158">
        <v>3.5289999999999999</v>
      </c>
    </row>
    <row r="702" spans="1:2" x14ac:dyDescent="0.25">
      <c r="A702" s="56">
        <v>43052</v>
      </c>
      <c r="B702" s="158">
        <v>3.5430000000000001</v>
      </c>
    </row>
    <row r="703" spans="1:2" x14ac:dyDescent="0.25">
      <c r="A703" s="56">
        <v>43053</v>
      </c>
      <c r="B703" s="158">
        <v>3.544</v>
      </c>
    </row>
    <row r="704" spans="1:2" x14ac:dyDescent="0.25">
      <c r="A704" s="56">
        <v>43054</v>
      </c>
      <c r="B704" s="158">
        <v>3.532</v>
      </c>
    </row>
    <row r="705" spans="1:2" x14ac:dyDescent="0.25">
      <c r="A705" s="56">
        <v>43055</v>
      </c>
      <c r="B705" s="158">
        <v>3.5230000000000001</v>
      </c>
    </row>
    <row r="706" spans="1:2" x14ac:dyDescent="0.25">
      <c r="A706" s="56">
        <v>43056</v>
      </c>
      <c r="B706" s="158">
        <v>3.5190000000000001</v>
      </c>
    </row>
    <row r="707" spans="1:2" x14ac:dyDescent="0.25">
      <c r="A707" s="56">
        <v>43059</v>
      </c>
      <c r="B707" s="158">
        <v>3.516</v>
      </c>
    </row>
    <row r="708" spans="1:2" x14ac:dyDescent="0.25">
      <c r="A708" s="56">
        <v>43060</v>
      </c>
      <c r="B708" s="158">
        <v>3.5289999999999999</v>
      </c>
    </row>
    <row r="709" spans="1:2" x14ac:dyDescent="0.25">
      <c r="A709" s="56">
        <v>43061</v>
      </c>
      <c r="B709" s="158">
        <v>3.5249999999999999</v>
      </c>
    </row>
    <row r="710" spans="1:2" x14ac:dyDescent="0.25">
      <c r="A710" s="56">
        <v>43062</v>
      </c>
      <c r="B710" s="158">
        <v>3.512</v>
      </c>
    </row>
    <row r="711" spans="1:2" x14ac:dyDescent="0.25">
      <c r="A711" s="56">
        <v>43063</v>
      </c>
      <c r="B711" s="158">
        <v>3.5129999999999999</v>
      </c>
    </row>
    <row r="712" spans="1:2" x14ac:dyDescent="0.25">
      <c r="A712" s="56">
        <v>43066</v>
      </c>
      <c r="B712" s="158">
        <v>3.5009999999999999</v>
      </c>
    </row>
    <row r="713" spans="1:2" x14ac:dyDescent="0.25">
      <c r="A713" s="56">
        <v>43067</v>
      </c>
      <c r="B713" s="158">
        <v>3.5030000000000001</v>
      </c>
    </row>
    <row r="714" spans="1:2" x14ac:dyDescent="0.25">
      <c r="A714" s="56">
        <v>43068</v>
      </c>
      <c r="B714" s="158">
        <v>3.504</v>
      </c>
    </row>
    <row r="715" spans="1:2" x14ac:dyDescent="0.25">
      <c r="A715" s="56">
        <v>43069</v>
      </c>
      <c r="B715" s="158">
        <v>3.4990000000000001</v>
      </c>
    </row>
    <row r="716" spans="1:2" x14ac:dyDescent="0.25">
      <c r="A716" s="56">
        <v>43070</v>
      </c>
      <c r="B716" s="158">
        <v>3.488</v>
      </c>
    </row>
    <row r="717" spans="1:2" x14ac:dyDescent="0.25">
      <c r="A717" s="56">
        <v>43073</v>
      </c>
      <c r="B717" s="158">
        <v>3.49</v>
      </c>
    </row>
    <row r="718" spans="1:2" x14ac:dyDescent="0.25">
      <c r="A718" s="56">
        <v>43074</v>
      </c>
      <c r="B718" s="158">
        <v>3.492</v>
      </c>
    </row>
    <row r="719" spans="1:2" x14ac:dyDescent="0.25">
      <c r="A719" s="56">
        <v>43075</v>
      </c>
      <c r="B719" s="158">
        <v>3.5129999999999999</v>
      </c>
    </row>
    <row r="720" spans="1:2" x14ac:dyDescent="0.25">
      <c r="A720" s="56">
        <v>43076</v>
      </c>
      <c r="B720" s="158">
        <v>3.516</v>
      </c>
    </row>
    <row r="721" spans="1:2" x14ac:dyDescent="0.25">
      <c r="A721" s="56">
        <v>43077</v>
      </c>
      <c r="B721" s="158">
        <v>3.5209999999999999</v>
      </c>
    </row>
    <row r="722" spans="1:2" x14ac:dyDescent="0.25">
      <c r="A722" s="56">
        <v>43080</v>
      </c>
      <c r="B722" s="158">
        <v>3.5190000000000001</v>
      </c>
    </row>
    <row r="723" spans="1:2" x14ac:dyDescent="0.25">
      <c r="A723" s="56">
        <v>43081</v>
      </c>
      <c r="B723" s="158">
        <v>3.5390000000000001</v>
      </c>
    </row>
    <row r="724" spans="1:2" x14ac:dyDescent="0.25">
      <c r="A724" s="56">
        <v>43082</v>
      </c>
      <c r="B724" s="158">
        <v>3.55</v>
      </c>
    </row>
    <row r="725" spans="1:2" x14ac:dyDescent="0.25">
      <c r="A725" s="56">
        <v>43083</v>
      </c>
      <c r="B725" s="158">
        <v>3.528</v>
      </c>
    </row>
    <row r="726" spans="1:2" x14ac:dyDescent="0.25">
      <c r="A726" s="56">
        <v>43084</v>
      </c>
      <c r="B726" s="158">
        <v>3.5230000000000001</v>
      </c>
    </row>
    <row r="727" spans="1:2" x14ac:dyDescent="0.25">
      <c r="A727" s="56">
        <v>43087</v>
      </c>
      <c r="B727" s="158">
        <v>3.5129999999999999</v>
      </c>
    </row>
    <row r="728" spans="1:2" x14ac:dyDescent="0.25">
      <c r="A728" s="56">
        <v>43088</v>
      </c>
      <c r="B728" s="158">
        <v>3.4980000000000002</v>
      </c>
    </row>
    <row r="729" spans="1:2" x14ac:dyDescent="0.25">
      <c r="A729" s="56">
        <v>43089</v>
      </c>
      <c r="B729" s="158">
        <v>3.4990000000000001</v>
      </c>
    </row>
    <row r="730" spans="1:2" x14ac:dyDescent="0.25">
      <c r="A730" s="56">
        <v>43090</v>
      </c>
      <c r="B730" s="158">
        <v>3.4889999999999999</v>
      </c>
    </row>
    <row r="731" spans="1:2" x14ac:dyDescent="0.25">
      <c r="A731" s="56">
        <v>43091</v>
      </c>
      <c r="B731" s="158">
        <v>3.4849999999999999</v>
      </c>
    </row>
    <row r="732" spans="1:2" x14ac:dyDescent="0.25">
      <c r="A732" s="56">
        <v>43095</v>
      </c>
      <c r="B732" s="158">
        <v>3.488</v>
      </c>
    </row>
    <row r="733" spans="1:2" x14ac:dyDescent="0.25">
      <c r="A733" s="56">
        <v>43096</v>
      </c>
      <c r="B733" s="158">
        <v>3.4790000000000001</v>
      </c>
    </row>
    <row r="734" spans="1:2" x14ac:dyDescent="0.25">
      <c r="A734" s="56">
        <v>43097</v>
      </c>
      <c r="B734" s="158">
        <v>3.472</v>
      </c>
    </row>
    <row r="735" spans="1:2" x14ac:dyDescent="0.25">
      <c r="A735" s="56">
        <v>43098</v>
      </c>
      <c r="B735" s="158">
        <v>3.4670000000000001</v>
      </c>
    </row>
    <row r="736" spans="1:2" x14ac:dyDescent="0.25">
      <c r="A736" s="56">
        <v>43102</v>
      </c>
      <c r="B736" s="158">
        <v>3.4569999999999999</v>
      </c>
    </row>
    <row r="737" spans="1:2" x14ac:dyDescent="0.25">
      <c r="A737" s="56">
        <v>43103</v>
      </c>
      <c r="B737" s="158">
        <v>3.46</v>
      </c>
    </row>
    <row r="738" spans="1:2" x14ac:dyDescent="0.25">
      <c r="A738" s="56">
        <v>43104</v>
      </c>
      <c r="B738" s="158">
        <v>3.448</v>
      </c>
    </row>
    <row r="739" spans="1:2" x14ac:dyDescent="0.25">
      <c r="A739" s="56">
        <v>43105</v>
      </c>
      <c r="B739" s="158">
        <v>3.4460000000000002</v>
      </c>
    </row>
    <row r="740" spans="1:2" x14ac:dyDescent="0.25">
      <c r="A740" s="56">
        <v>43108</v>
      </c>
      <c r="B740" s="158">
        <v>3.4409999999999998</v>
      </c>
    </row>
    <row r="741" spans="1:2" x14ac:dyDescent="0.25">
      <c r="A741" s="56">
        <v>43109</v>
      </c>
      <c r="B741" s="158">
        <v>3.444</v>
      </c>
    </row>
    <row r="742" spans="1:2" x14ac:dyDescent="0.25">
      <c r="A742" s="56">
        <v>43110</v>
      </c>
      <c r="B742" s="158">
        <v>3.4289999999999998</v>
      </c>
    </row>
    <row r="743" spans="1:2" x14ac:dyDescent="0.25">
      <c r="A743" s="56">
        <v>43111</v>
      </c>
      <c r="B743" s="158">
        <v>3.423</v>
      </c>
    </row>
    <row r="744" spans="1:2" x14ac:dyDescent="0.25">
      <c r="A744" s="56">
        <v>43112</v>
      </c>
      <c r="B744" s="158">
        <v>3.415</v>
      </c>
    </row>
    <row r="745" spans="1:2" x14ac:dyDescent="0.25">
      <c r="A745" s="56">
        <v>43115</v>
      </c>
      <c r="B745" s="158">
        <v>3.4</v>
      </c>
    </row>
    <row r="746" spans="1:2" x14ac:dyDescent="0.25">
      <c r="A746" s="56">
        <v>43116</v>
      </c>
      <c r="B746" s="158">
        <v>3.41</v>
      </c>
    </row>
    <row r="747" spans="1:2" x14ac:dyDescent="0.25">
      <c r="A747" s="56">
        <v>43117</v>
      </c>
      <c r="B747" s="158">
        <v>3.452</v>
      </c>
    </row>
    <row r="748" spans="1:2" x14ac:dyDescent="0.25">
      <c r="A748" s="56">
        <v>43118</v>
      </c>
      <c r="B748" s="158">
        <v>3.427</v>
      </c>
    </row>
    <row r="749" spans="1:2" x14ac:dyDescent="0.25">
      <c r="A749" s="56">
        <v>43119</v>
      </c>
      <c r="B749" s="158">
        <v>3.4060000000000001</v>
      </c>
    </row>
    <row r="750" spans="1:2" x14ac:dyDescent="0.25">
      <c r="A750" s="56">
        <v>43122</v>
      </c>
      <c r="B750" s="158">
        <v>3.4209999999999998</v>
      </c>
    </row>
    <row r="751" spans="1:2" x14ac:dyDescent="0.25">
      <c r="A751" s="56">
        <v>43123</v>
      </c>
      <c r="B751" s="158">
        <v>3.4220000000000002</v>
      </c>
    </row>
    <row r="752" spans="1:2" x14ac:dyDescent="0.25">
      <c r="A752" s="56">
        <v>43124</v>
      </c>
      <c r="B752" s="158">
        <v>3.4060000000000001</v>
      </c>
    </row>
    <row r="753" spans="1:2" x14ac:dyDescent="0.25">
      <c r="A753" s="56">
        <v>43125</v>
      </c>
      <c r="B753" s="158">
        <v>3.403</v>
      </c>
    </row>
    <row r="754" spans="1:2" x14ac:dyDescent="0.25">
      <c r="A754" s="56">
        <v>43126</v>
      </c>
      <c r="B754" s="158">
        <v>3.3879999999999999</v>
      </c>
    </row>
    <row r="755" spans="1:2" x14ac:dyDescent="0.25">
      <c r="A755" s="56">
        <v>43129</v>
      </c>
      <c r="B755" s="158">
        <v>3.4089999999999998</v>
      </c>
    </row>
    <row r="756" spans="1:2" x14ac:dyDescent="0.25">
      <c r="A756" s="56">
        <v>43130</v>
      </c>
      <c r="B756" s="158">
        <v>3.399</v>
      </c>
    </row>
    <row r="757" spans="1:2" x14ac:dyDescent="0.25">
      <c r="A757" s="56">
        <v>43131</v>
      </c>
      <c r="B757" s="158">
        <v>3.4049999999999998</v>
      </c>
    </row>
    <row r="758" spans="1:2" x14ac:dyDescent="0.25">
      <c r="A758" s="56">
        <v>43132</v>
      </c>
      <c r="B758" s="158">
        <v>3.427</v>
      </c>
    </row>
    <row r="759" spans="1:2" x14ac:dyDescent="0.25">
      <c r="A759" s="56">
        <v>43133</v>
      </c>
      <c r="B759" s="158">
        <v>3.43</v>
      </c>
    </row>
    <row r="760" spans="1:2" x14ac:dyDescent="0.25">
      <c r="A760" s="56">
        <v>43136</v>
      </c>
      <c r="B760" s="158">
        <v>3.4420000000000002</v>
      </c>
    </row>
    <row r="761" spans="1:2" x14ac:dyDescent="0.25">
      <c r="A761" s="56">
        <v>43137</v>
      </c>
      <c r="B761" s="158">
        <v>3.4849999999999999</v>
      </c>
    </row>
    <row r="762" spans="1:2" x14ac:dyDescent="0.25">
      <c r="A762" s="56">
        <v>43138</v>
      </c>
      <c r="B762" s="158">
        <v>3.4860000000000002</v>
      </c>
    </row>
    <row r="763" spans="1:2" x14ac:dyDescent="0.25">
      <c r="A763" s="56">
        <v>43139</v>
      </c>
      <c r="B763" s="158">
        <v>3.4990000000000001</v>
      </c>
    </row>
    <row r="764" spans="1:2" x14ac:dyDescent="0.25">
      <c r="A764" s="56">
        <v>43140</v>
      </c>
      <c r="B764" s="158">
        <v>3.516</v>
      </c>
    </row>
    <row r="765" spans="1:2" x14ac:dyDescent="0.25">
      <c r="A765" s="56">
        <v>43143</v>
      </c>
      <c r="B765" s="158">
        <v>3.524</v>
      </c>
    </row>
    <row r="766" spans="1:2" x14ac:dyDescent="0.25">
      <c r="A766" s="56">
        <v>43144</v>
      </c>
      <c r="B766" s="158">
        <v>3.5270000000000001</v>
      </c>
    </row>
    <row r="767" spans="1:2" x14ac:dyDescent="0.25">
      <c r="A767" s="56">
        <v>43145</v>
      </c>
      <c r="B767" s="158">
        <v>3.5329999999999999</v>
      </c>
    </row>
    <row r="768" spans="1:2" x14ac:dyDescent="0.25">
      <c r="A768" s="56">
        <v>43146</v>
      </c>
      <c r="B768" s="158">
        <v>3.5249999999999999</v>
      </c>
    </row>
    <row r="769" spans="1:2" x14ac:dyDescent="0.25">
      <c r="A769" s="56">
        <v>43147</v>
      </c>
      <c r="B769" s="158">
        <v>3.5350000000000001</v>
      </c>
    </row>
    <row r="770" spans="1:2" x14ac:dyDescent="0.25">
      <c r="A770" s="56">
        <v>43150</v>
      </c>
      <c r="B770" s="158">
        <v>3.5209999999999999</v>
      </c>
    </row>
    <row r="771" spans="1:2" x14ac:dyDescent="0.25">
      <c r="A771" s="56">
        <v>43151</v>
      </c>
      <c r="B771" s="158">
        <v>3.4980000000000002</v>
      </c>
    </row>
    <row r="772" spans="1:2" x14ac:dyDescent="0.25">
      <c r="A772" s="56">
        <v>43152</v>
      </c>
      <c r="B772" s="158">
        <v>3.5009999999999999</v>
      </c>
    </row>
    <row r="773" spans="1:2" x14ac:dyDescent="0.25">
      <c r="A773" s="56">
        <v>43153</v>
      </c>
      <c r="B773" s="158">
        <v>3.4969999999999999</v>
      </c>
    </row>
    <row r="774" spans="1:2" x14ac:dyDescent="0.25">
      <c r="A774" s="56">
        <v>43154</v>
      </c>
      <c r="B774" s="158">
        <v>3.4849999999999999</v>
      </c>
    </row>
    <row r="775" spans="1:2" x14ac:dyDescent="0.25">
      <c r="A775" s="56">
        <v>43157</v>
      </c>
      <c r="B775" s="158">
        <v>3.4940000000000002</v>
      </c>
    </row>
    <row r="776" spans="1:2" x14ac:dyDescent="0.25">
      <c r="A776" s="56">
        <v>43158</v>
      </c>
      <c r="B776" s="158">
        <v>3.4780000000000002</v>
      </c>
    </row>
    <row r="777" spans="1:2" x14ac:dyDescent="0.25">
      <c r="A777" s="56">
        <v>43159</v>
      </c>
      <c r="B777" s="158">
        <v>3.4849999999999999</v>
      </c>
    </row>
    <row r="778" spans="1:2" x14ac:dyDescent="0.25">
      <c r="A778" s="56">
        <v>43164</v>
      </c>
      <c r="B778" s="158">
        <v>3.456</v>
      </c>
    </row>
    <row r="779" spans="1:2" x14ac:dyDescent="0.25">
      <c r="A779" s="56">
        <v>43165</v>
      </c>
      <c r="B779" s="158">
        <v>3.4689999999999999</v>
      </c>
    </row>
    <row r="780" spans="1:2" x14ac:dyDescent="0.25">
      <c r="A780" s="56">
        <v>43166</v>
      </c>
      <c r="B780" s="158">
        <v>3.4660000000000002</v>
      </c>
    </row>
    <row r="781" spans="1:2" x14ac:dyDescent="0.25">
      <c r="A781" s="56">
        <v>43167</v>
      </c>
      <c r="B781" s="158">
        <v>3.4590000000000001</v>
      </c>
    </row>
    <row r="782" spans="1:2" x14ac:dyDescent="0.25">
      <c r="A782" s="56">
        <v>43168</v>
      </c>
      <c r="B782" s="158">
        <v>3.4529999999999998</v>
      </c>
    </row>
    <row r="783" spans="1:2" x14ac:dyDescent="0.25">
      <c r="A783" s="56">
        <v>43171</v>
      </c>
      <c r="B783" s="158">
        <v>3.44</v>
      </c>
    </row>
    <row r="784" spans="1:2" x14ac:dyDescent="0.25">
      <c r="A784" s="56">
        <v>43172</v>
      </c>
      <c r="B784" s="158">
        <v>3.444</v>
      </c>
    </row>
    <row r="785" spans="1:2" x14ac:dyDescent="0.25">
      <c r="A785" s="56">
        <v>43173</v>
      </c>
      <c r="B785" s="158">
        <v>3.431</v>
      </c>
    </row>
    <row r="786" spans="1:2" x14ac:dyDescent="0.25">
      <c r="A786" s="56">
        <v>43174</v>
      </c>
      <c r="B786" s="158">
        <v>3.4340000000000002</v>
      </c>
    </row>
    <row r="787" spans="1:2" x14ac:dyDescent="0.25">
      <c r="A787" s="56">
        <v>43175</v>
      </c>
      <c r="B787" s="158">
        <v>3.452</v>
      </c>
    </row>
    <row r="788" spans="1:2" x14ac:dyDescent="0.25">
      <c r="A788" s="56">
        <v>43178</v>
      </c>
      <c r="B788" s="158">
        <v>3.468</v>
      </c>
    </row>
    <row r="789" spans="1:2" x14ac:dyDescent="0.25">
      <c r="A789" s="56">
        <v>43179</v>
      </c>
      <c r="B789" s="158">
        <v>3.4790000000000001</v>
      </c>
    </row>
    <row r="790" spans="1:2" x14ac:dyDescent="0.25">
      <c r="A790" s="56">
        <v>43180</v>
      </c>
      <c r="B790" s="158">
        <v>3.4950000000000001</v>
      </c>
    </row>
    <row r="791" spans="1:2" x14ac:dyDescent="0.25">
      <c r="A791" s="56">
        <v>43181</v>
      </c>
      <c r="B791" s="158">
        <v>3.48</v>
      </c>
    </row>
    <row r="792" spans="1:2" x14ac:dyDescent="0.25">
      <c r="A792" s="56">
        <v>43182</v>
      </c>
      <c r="B792" s="158">
        <v>3.4910000000000001</v>
      </c>
    </row>
    <row r="793" spans="1:2" x14ac:dyDescent="0.25">
      <c r="A793" s="56">
        <v>43185</v>
      </c>
      <c r="B793" s="158">
        <v>3.4910000000000001</v>
      </c>
    </row>
    <row r="794" spans="1:2" x14ac:dyDescent="0.25">
      <c r="A794" s="56">
        <v>43186</v>
      </c>
      <c r="B794" s="158">
        <v>3.4870000000000001</v>
      </c>
    </row>
    <row r="795" spans="1:2" x14ac:dyDescent="0.25">
      <c r="A795" s="56">
        <v>43187</v>
      </c>
      <c r="B795" s="158">
        <v>3.4990000000000001</v>
      </c>
    </row>
    <row r="796" spans="1:2" x14ac:dyDescent="0.25">
      <c r="A796" s="56">
        <v>43188</v>
      </c>
      <c r="B796" s="158">
        <v>3.5139999999999998</v>
      </c>
    </row>
    <row r="797" spans="1:2" x14ac:dyDescent="0.25">
      <c r="A797" s="56">
        <v>43193</v>
      </c>
      <c r="B797" s="158">
        <v>3.5179999999999998</v>
      </c>
    </row>
    <row r="798" spans="1:2" x14ac:dyDescent="0.25">
      <c r="A798" s="56">
        <v>43194</v>
      </c>
      <c r="B798" s="158">
        <v>3.528</v>
      </c>
    </row>
    <row r="799" spans="1:2" x14ac:dyDescent="0.25">
      <c r="A799" s="56">
        <v>43195</v>
      </c>
      <c r="B799" s="158">
        <v>3.5369999999999999</v>
      </c>
    </row>
    <row r="800" spans="1:2" x14ac:dyDescent="0.25">
      <c r="A800" s="56">
        <v>43199</v>
      </c>
      <c r="B800" s="158">
        <v>3.532</v>
      </c>
    </row>
    <row r="801" spans="1:2" x14ac:dyDescent="0.25">
      <c r="A801" s="56">
        <v>43200</v>
      </c>
      <c r="B801" s="158">
        <v>3.5059999999999998</v>
      </c>
    </row>
    <row r="802" spans="1:2" x14ac:dyDescent="0.25">
      <c r="A802" s="56">
        <v>43201</v>
      </c>
      <c r="B802" s="158">
        <v>3.5179999999999998</v>
      </c>
    </row>
    <row r="803" spans="1:2" x14ac:dyDescent="0.25">
      <c r="A803" s="56">
        <v>43202</v>
      </c>
      <c r="B803" s="158">
        <v>3.5179999999999998</v>
      </c>
    </row>
    <row r="804" spans="1:2" x14ac:dyDescent="0.25">
      <c r="A804" s="56">
        <v>43203</v>
      </c>
      <c r="B804" s="158">
        <v>3.5059999999999998</v>
      </c>
    </row>
    <row r="805" spans="1:2" x14ac:dyDescent="0.25">
      <c r="A805" s="56">
        <v>43206</v>
      </c>
      <c r="B805" s="158">
        <v>3.5030000000000001</v>
      </c>
    </row>
    <row r="806" spans="1:2" x14ac:dyDescent="0.25">
      <c r="A806" s="56">
        <v>43207</v>
      </c>
      <c r="B806" s="158">
        <v>3.5270000000000001</v>
      </c>
    </row>
    <row r="807" spans="1:2" x14ac:dyDescent="0.25">
      <c r="A807" s="56">
        <v>43208</v>
      </c>
      <c r="B807" s="158">
        <v>3.5190000000000001</v>
      </c>
    </row>
    <row r="808" spans="1:2" x14ac:dyDescent="0.25">
      <c r="A808" s="56">
        <v>43210</v>
      </c>
      <c r="B808" s="158">
        <v>3.5230000000000001</v>
      </c>
    </row>
    <row r="809" spans="1:2" x14ac:dyDescent="0.25">
      <c r="A809" s="56">
        <v>43213</v>
      </c>
      <c r="B809" s="158">
        <v>3.544</v>
      </c>
    </row>
    <row r="810" spans="1:2" x14ac:dyDescent="0.25">
      <c r="A810" s="56">
        <v>43214</v>
      </c>
      <c r="B810" s="158">
        <v>3.5609999999999999</v>
      </c>
    </row>
    <row r="811" spans="1:2" x14ac:dyDescent="0.25">
      <c r="A811" s="56">
        <v>43215</v>
      </c>
      <c r="B811" s="158">
        <v>3.59</v>
      </c>
    </row>
    <row r="812" spans="1:2" x14ac:dyDescent="0.25">
      <c r="A812" s="56">
        <v>43216</v>
      </c>
      <c r="B812" s="158">
        <v>3.5790000000000002</v>
      </c>
    </row>
    <row r="813" spans="1:2" x14ac:dyDescent="0.25">
      <c r="A813" s="56">
        <v>43217</v>
      </c>
      <c r="B813" s="158">
        <v>3.597</v>
      </c>
    </row>
    <row r="814" spans="1:2" x14ac:dyDescent="0.25">
      <c r="A814" s="56">
        <v>43220</v>
      </c>
      <c r="B814" s="158">
        <v>3.5880000000000001</v>
      </c>
    </row>
    <row r="815" spans="1:2" x14ac:dyDescent="0.25">
      <c r="A815" s="56">
        <v>43221</v>
      </c>
      <c r="B815" s="158">
        <v>3.6160000000000001</v>
      </c>
    </row>
    <row r="816" spans="1:2" x14ac:dyDescent="0.25">
      <c r="A816" s="56">
        <v>43222</v>
      </c>
      <c r="B816" s="158">
        <v>3.61</v>
      </c>
    </row>
    <row r="817" spans="1:2" x14ac:dyDescent="0.25">
      <c r="A817" s="56">
        <v>43223</v>
      </c>
      <c r="B817" s="158">
        <v>3.6320000000000001</v>
      </c>
    </row>
    <row r="818" spans="1:2" x14ac:dyDescent="0.25">
      <c r="A818" s="56">
        <v>43224</v>
      </c>
      <c r="B818" s="158">
        <v>3.6219999999999999</v>
      </c>
    </row>
    <row r="819" spans="1:2" x14ac:dyDescent="0.25">
      <c r="A819" s="56">
        <v>43227</v>
      </c>
      <c r="B819" s="158">
        <v>3.625</v>
      </c>
    </row>
    <row r="820" spans="1:2" x14ac:dyDescent="0.25">
      <c r="A820" s="56">
        <v>43228</v>
      </c>
      <c r="B820" s="158">
        <v>3.6019999999999999</v>
      </c>
    </row>
    <row r="821" spans="1:2" x14ac:dyDescent="0.25">
      <c r="A821" s="56">
        <v>43229</v>
      </c>
      <c r="B821" s="158">
        <v>3.6</v>
      </c>
    </row>
    <row r="822" spans="1:2" x14ac:dyDescent="0.25">
      <c r="A822" s="56">
        <v>43230</v>
      </c>
      <c r="B822" s="158">
        <v>3.5830000000000002</v>
      </c>
    </row>
    <row r="823" spans="1:2" x14ac:dyDescent="0.25">
      <c r="A823" s="56">
        <v>43231</v>
      </c>
      <c r="B823" s="158">
        <v>3.569</v>
      </c>
    </row>
    <row r="824" spans="1:2" x14ac:dyDescent="0.25">
      <c r="A824" s="56">
        <v>43234</v>
      </c>
      <c r="B824" s="158">
        <v>3.5739999999999998</v>
      </c>
    </row>
    <row r="825" spans="1:2" x14ac:dyDescent="0.25">
      <c r="A825" s="56">
        <v>43235</v>
      </c>
      <c r="B825" s="158">
        <v>3.5990000000000002</v>
      </c>
    </row>
    <row r="826" spans="1:2" x14ac:dyDescent="0.25">
      <c r="A826" s="56">
        <v>43236</v>
      </c>
      <c r="B826" s="158">
        <v>3.593</v>
      </c>
    </row>
    <row r="827" spans="1:2" x14ac:dyDescent="0.25">
      <c r="A827" s="56">
        <v>43237</v>
      </c>
      <c r="B827" s="158">
        <v>3.5870000000000002</v>
      </c>
    </row>
    <row r="828" spans="1:2" x14ac:dyDescent="0.25">
      <c r="A828" s="56">
        <v>43238</v>
      </c>
      <c r="B828" s="158">
        <v>3.589</v>
      </c>
    </row>
    <row r="829" spans="1:2" x14ac:dyDescent="0.25">
      <c r="A829" s="56">
        <v>43241</v>
      </c>
      <c r="B829" s="158">
        <v>3.5840000000000001</v>
      </c>
    </row>
    <row r="830" spans="1:2" x14ac:dyDescent="0.25">
      <c r="A830" s="56">
        <v>43242</v>
      </c>
      <c r="B830" s="158">
        <v>3.5640000000000001</v>
      </c>
    </row>
    <row r="831" spans="1:2" x14ac:dyDescent="0.25">
      <c r="A831" s="56">
        <v>43243</v>
      </c>
      <c r="B831" s="158">
        <v>3.58</v>
      </c>
    </row>
    <row r="832" spans="1:2" x14ac:dyDescent="0.25">
      <c r="A832" s="56">
        <v>43244</v>
      </c>
      <c r="B832" s="158">
        <v>3.569</v>
      </c>
    </row>
    <row r="833" spans="1:2" x14ac:dyDescent="0.25">
      <c r="A833" s="56">
        <v>43245</v>
      </c>
      <c r="B833" s="158">
        <v>3.5680000000000001</v>
      </c>
    </row>
    <row r="834" spans="1:2" x14ac:dyDescent="0.25">
      <c r="A834" s="56">
        <v>43249</v>
      </c>
      <c r="B834" s="158">
        <v>3.5939999999999999</v>
      </c>
    </row>
    <row r="835" spans="1:2" x14ac:dyDescent="0.25">
      <c r="A835" s="56">
        <v>43250</v>
      </c>
      <c r="B835" s="158">
        <v>3.577</v>
      </c>
    </row>
    <row r="836" spans="1:2" x14ac:dyDescent="0.25">
      <c r="A836" s="56">
        <v>43251</v>
      </c>
      <c r="B836" s="158">
        <v>3.5659999999999998</v>
      </c>
    </row>
    <row r="837" spans="1:2" x14ac:dyDescent="0.25">
      <c r="A837" s="56">
        <v>43252</v>
      </c>
      <c r="B837" s="158">
        <v>3.5649999999999999</v>
      </c>
    </row>
    <row r="838" spans="1:2" x14ac:dyDescent="0.25">
      <c r="A838" s="56">
        <v>43255</v>
      </c>
      <c r="B838" s="158">
        <v>3.5659999999999998</v>
      </c>
    </row>
    <row r="839" spans="1:2" x14ac:dyDescent="0.25">
      <c r="A839" s="56">
        <v>43256</v>
      </c>
      <c r="B839" s="158">
        <v>3.5750000000000002</v>
      </c>
    </row>
    <row r="840" spans="1:2" x14ac:dyDescent="0.25">
      <c r="A840" s="56">
        <v>43257</v>
      </c>
      <c r="B840" s="158">
        <v>3.5659999999999998</v>
      </c>
    </row>
    <row r="841" spans="1:2" x14ac:dyDescent="0.25">
      <c r="A841" s="56">
        <v>43258</v>
      </c>
      <c r="B841" s="158">
        <v>3.57</v>
      </c>
    </row>
    <row r="842" spans="1:2" x14ac:dyDescent="0.25">
      <c r="A842" s="56">
        <v>43259</v>
      </c>
      <c r="B842" s="158">
        <v>3.5739999999999998</v>
      </c>
    </row>
    <row r="843" spans="1:2" x14ac:dyDescent="0.25">
      <c r="A843" s="56">
        <v>43262</v>
      </c>
      <c r="B843" s="158">
        <v>3.5720000000000001</v>
      </c>
    </row>
    <row r="844" spans="1:2" x14ac:dyDescent="0.25">
      <c r="A844" s="56">
        <v>43263</v>
      </c>
      <c r="B844" s="158">
        <v>3.5779999999999998</v>
      </c>
    </row>
    <row r="845" spans="1:2" x14ac:dyDescent="0.25">
      <c r="A845" s="56">
        <v>43264</v>
      </c>
      <c r="B845" s="158">
        <v>3.5870000000000002</v>
      </c>
    </row>
    <row r="846" spans="1:2" x14ac:dyDescent="0.25">
      <c r="A846" s="56">
        <v>43265</v>
      </c>
      <c r="B846" s="158">
        <v>3.5960000000000001</v>
      </c>
    </row>
    <row r="847" spans="1:2" x14ac:dyDescent="0.25">
      <c r="A847" s="56">
        <v>43266</v>
      </c>
      <c r="B847" s="158">
        <v>3.605</v>
      </c>
    </row>
    <row r="848" spans="1:2" x14ac:dyDescent="0.25">
      <c r="A848" s="56">
        <v>43269</v>
      </c>
      <c r="B848" s="158">
        <v>3.6259999999999999</v>
      </c>
    </row>
    <row r="849" spans="1:2" x14ac:dyDescent="0.25">
      <c r="A849" s="56">
        <v>43270</v>
      </c>
      <c r="B849" s="158">
        <v>3.6440000000000001</v>
      </c>
    </row>
    <row r="850" spans="1:2" x14ac:dyDescent="0.25">
      <c r="A850" s="56">
        <v>43271</v>
      </c>
      <c r="B850" s="158">
        <v>3.6389999999999998</v>
      </c>
    </row>
    <row r="851" spans="1:2" x14ac:dyDescent="0.25">
      <c r="A851" s="56">
        <v>43272</v>
      </c>
      <c r="B851" s="158">
        <v>3.6230000000000002</v>
      </c>
    </row>
    <row r="852" spans="1:2" x14ac:dyDescent="0.25">
      <c r="A852" s="56">
        <v>43273</v>
      </c>
      <c r="B852" s="158">
        <v>3.617</v>
      </c>
    </row>
    <row r="853" spans="1:2" x14ac:dyDescent="0.25">
      <c r="A853" s="56">
        <v>43276</v>
      </c>
      <c r="B853" s="158">
        <v>3.6160000000000001</v>
      </c>
    </row>
    <row r="854" spans="1:2" x14ac:dyDescent="0.25">
      <c r="A854" s="56">
        <v>43277</v>
      </c>
      <c r="B854" s="158">
        <v>3.6309999999999998</v>
      </c>
    </row>
    <row r="855" spans="1:2" x14ac:dyDescent="0.25">
      <c r="A855" s="56">
        <v>43278</v>
      </c>
      <c r="B855" s="158">
        <v>3.6459999999999999</v>
      </c>
    </row>
    <row r="856" spans="1:2" x14ac:dyDescent="0.25">
      <c r="A856" s="56">
        <v>43279</v>
      </c>
      <c r="B856" s="158">
        <v>3.649</v>
      </c>
    </row>
    <row r="857" spans="1:2" x14ac:dyDescent="0.25">
      <c r="A857" s="56">
        <v>43280</v>
      </c>
      <c r="B857" s="158">
        <v>3.65</v>
      </c>
    </row>
    <row r="858" spans="1:2" x14ac:dyDescent="0.25">
      <c r="A858" s="56">
        <v>43283</v>
      </c>
      <c r="B858" s="158">
        <v>3.661</v>
      </c>
    </row>
    <row r="859" spans="1:2" x14ac:dyDescent="0.25">
      <c r="A859" s="56">
        <v>43284</v>
      </c>
      <c r="B859" s="158">
        <v>3.6549999999999998</v>
      </c>
    </row>
    <row r="860" spans="1:2" x14ac:dyDescent="0.25">
      <c r="A860" s="56">
        <v>43285</v>
      </c>
      <c r="B860" s="158">
        <v>3.657</v>
      </c>
    </row>
    <row r="861" spans="1:2" x14ac:dyDescent="0.25">
      <c r="A861" s="56">
        <v>43286</v>
      </c>
      <c r="B861" s="158">
        <v>3.6259999999999999</v>
      </c>
    </row>
    <row r="862" spans="1:2" x14ac:dyDescent="0.25">
      <c r="A862" s="56">
        <v>43287</v>
      </c>
      <c r="B862" s="158">
        <v>3.6360000000000001</v>
      </c>
    </row>
    <row r="863" spans="1:2" x14ac:dyDescent="0.25">
      <c r="A863" s="56">
        <v>43290</v>
      </c>
      <c r="B863" s="158">
        <v>3.6179999999999999</v>
      </c>
    </row>
    <row r="864" spans="1:2" x14ac:dyDescent="0.25">
      <c r="A864" s="56">
        <v>43291</v>
      </c>
      <c r="B864" s="158">
        <v>3.6419999999999999</v>
      </c>
    </row>
    <row r="865" spans="1:2" x14ac:dyDescent="0.25">
      <c r="A865" s="56">
        <v>43292</v>
      </c>
      <c r="B865" s="158">
        <v>3.6379999999999999</v>
      </c>
    </row>
    <row r="866" spans="1:2" x14ac:dyDescent="0.25">
      <c r="A866" s="56">
        <v>43293</v>
      </c>
      <c r="B866" s="158">
        <v>3.6520000000000001</v>
      </c>
    </row>
    <row r="867" spans="1:2" x14ac:dyDescent="0.25">
      <c r="A867" s="56">
        <v>43294</v>
      </c>
      <c r="B867" s="158">
        <v>3.6429999999999998</v>
      </c>
    </row>
    <row r="868" spans="1:2" x14ac:dyDescent="0.25">
      <c r="A868" s="56">
        <v>43297</v>
      </c>
      <c r="B868" s="158">
        <v>3.641</v>
      </c>
    </row>
    <row r="869" spans="1:2" x14ac:dyDescent="0.25">
      <c r="A869" s="56">
        <v>43298</v>
      </c>
      <c r="B869" s="158">
        <v>3.6309999999999998</v>
      </c>
    </row>
    <row r="870" spans="1:2" x14ac:dyDescent="0.25">
      <c r="A870" s="56">
        <v>43299</v>
      </c>
      <c r="B870" s="158">
        <v>3.6419999999999999</v>
      </c>
    </row>
    <row r="871" spans="1:2" x14ac:dyDescent="0.25">
      <c r="A871" s="56">
        <v>43300</v>
      </c>
      <c r="B871" s="158">
        <v>3.649</v>
      </c>
    </row>
    <row r="872" spans="1:2" x14ac:dyDescent="0.25">
      <c r="A872" s="56">
        <v>43301</v>
      </c>
      <c r="B872" s="158">
        <v>3.6469999999999998</v>
      </c>
    </row>
    <row r="873" spans="1:2" x14ac:dyDescent="0.25">
      <c r="A873" s="56">
        <v>43304</v>
      </c>
      <c r="B873" s="158">
        <v>3.633</v>
      </c>
    </row>
    <row r="874" spans="1:2" x14ac:dyDescent="0.25">
      <c r="A874" s="56">
        <v>43305</v>
      </c>
      <c r="B874" s="158">
        <v>3.649</v>
      </c>
    </row>
    <row r="875" spans="1:2" x14ac:dyDescent="0.25">
      <c r="A875" s="56">
        <v>43306</v>
      </c>
      <c r="B875" s="158">
        <v>3.641</v>
      </c>
    </row>
    <row r="876" spans="1:2" x14ac:dyDescent="0.25">
      <c r="A876" s="56">
        <v>43307</v>
      </c>
      <c r="B876" s="158">
        <v>3.6379999999999999</v>
      </c>
    </row>
    <row r="877" spans="1:2" x14ac:dyDescent="0.25">
      <c r="A877" s="56">
        <v>43308</v>
      </c>
      <c r="B877" s="158">
        <v>3.6669999999999998</v>
      </c>
    </row>
    <row r="878" spans="1:2" x14ac:dyDescent="0.25">
      <c r="A878" s="56">
        <v>43311</v>
      </c>
      <c r="B878" s="158">
        <v>3.6669999999999998</v>
      </c>
    </row>
    <row r="879" spans="1:2" x14ac:dyDescent="0.25">
      <c r="A879" s="56">
        <v>43312</v>
      </c>
      <c r="B879" s="158">
        <v>3.6640000000000001</v>
      </c>
    </row>
    <row r="880" spans="1:2" x14ac:dyDescent="0.25">
      <c r="A880" s="56">
        <v>43313</v>
      </c>
      <c r="B880" s="158">
        <v>3.677</v>
      </c>
    </row>
    <row r="881" spans="1:2" x14ac:dyDescent="0.25">
      <c r="A881" s="56">
        <v>43314</v>
      </c>
      <c r="B881" s="158">
        <v>3.6890000000000001</v>
      </c>
    </row>
    <row r="882" spans="1:2" x14ac:dyDescent="0.25">
      <c r="A882" s="56">
        <v>43315</v>
      </c>
      <c r="B882" s="158">
        <v>3.7</v>
      </c>
    </row>
    <row r="883" spans="1:2" x14ac:dyDescent="0.25">
      <c r="A883" s="56">
        <v>43318</v>
      </c>
      <c r="B883" s="158">
        <v>3.71</v>
      </c>
    </row>
    <row r="884" spans="1:2" x14ac:dyDescent="0.25">
      <c r="A884" s="56">
        <v>43319</v>
      </c>
      <c r="B884" s="158">
        <v>3.6949999999999998</v>
      </c>
    </row>
    <row r="885" spans="1:2" x14ac:dyDescent="0.25">
      <c r="A885" s="56">
        <v>43320</v>
      </c>
      <c r="B885" s="158">
        <v>3.6840000000000002</v>
      </c>
    </row>
    <row r="886" spans="1:2" x14ac:dyDescent="0.25">
      <c r="A886" s="56">
        <v>43321</v>
      </c>
      <c r="B886" s="158">
        <v>3.6829999999999998</v>
      </c>
    </row>
    <row r="887" spans="1:2" x14ac:dyDescent="0.25">
      <c r="A887" s="56">
        <v>43322</v>
      </c>
      <c r="B887" s="158">
        <v>3.694</v>
      </c>
    </row>
    <row r="888" spans="1:2" x14ac:dyDescent="0.25">
      <c r="A888" s="56">
        <v>43325</v>
      </c>
      <c r="B888" s="158">
        <v>3.7090000000000001</v>
      </c>
    </row>
    <row r="889" spans="1:2" x14ac:dyDescent="0.25">
      <c r="A889" s="56">
        <v>43326</v>
      </c>
      <c r="B889" s="158">
        <v>3.6909999999999998</v>
      </c>
    </row>
    <row r="890" spans="1:2" x14ac:dyDescent="0.25">
      <c r="A890" s="56">
        <v>43327</v>
      </c>
      <c r="B890" s="158">
        <v>3.6930000000000001</v>
      </c>
    </row>
    <row r="891" spans="1:2" x14ac:dyDescent="0.25">
      <c r="A891" s="56">
        <v>43328</v>
      </c>
      <c r="B891" s="158">
        <v>3.6880000000000002</v>
      </c>
    </row>
    <row r="892" spans="1:2" x14ac:dyDescent="0.25">
      <c r="A892" s="56">
        <v>43329</v>
      </c>
      <c r="B892" s="158">
        <v>3.669</v>
      </c>
    </row>
    <row r="893" spans="1:2" x14ac:dyDescent="0.25">
      <c r="A893" s="56">
        <v>43332</v>
      </c>
      <c r="B893" s="158">
        <v>3.6619999999999999</v>
      </c>
    </row>
    <row r="894" spans="1:2" x14ac:dyDescent="0.25">
      <c r="A894" s="56">
        <v>43333</v>
      </c>
      <c r="B894" s="158">
        <v>3.6549999999999998</v>
      </c>
    </row>
    <row r="895" spans="1:2" x14ac:dyDescent="0.25">
      <c r="A895" s="56">
        <v>43334</v>
      </c>
      <c r="B895" s="158">
        <v>3.6349999999999998</v>
      </c>
    </row>
    <row r="896" spans="1:2" x14ac:dyDescent="0.25">
      <c r="A896" s="56">
        <v>43335</v>
      </c>
      <c r="B896" s="158">
        <v>3.6349999999999998</v>
      </c>
    </row>
    <row r="897" spans="1:2" x14ac:dyDescent="0.25">
      <c r="A897" s="56">
        <v>43336</v>
      </c>
      <c r="B897" s="158">
        <v>3.6389999999999998</v>
      </c>
    </row>
    <row r="898" spans="1:2" x14ac:dyDescent="0.25">
      <c r="A898" s="56">
        <v>43339</v>
      </c>
      <c r="B898" s="158">
        <v>3.6389999999999998</v>
      </c>
    </row>
    <row r="899" spans="1:2" x14ac:dyDescent="0.25">
      <c r="A899" s="56">
        <v>43340</v>
      </c>
      <c r="B899" s="158">
        <v>3.6240000000000001</v>
      </c>
    </row>
    <row r="900" spans="1:2" x14ac:dyDescent="0.25">
      <c r="A900" s="56">
        <v>43341</v>
      </c>
      <c r="B900" s="158">
        <v>3.6429999999999998</v>
      </c>
    </row>
    <row r="901" spans="1:2" x14ac:dyDescent="0.25">
      <c r="A901" s="56">
        <v>43342</v>
      </c>
      <c r="B901" s="158">
        <v>3.61</v>
      </c>
    </row>
    <row r="902" spans="1:2" x14ac:dyDescent="0.25">
      <c r="A902" s="56">
        <v>43343</v>
      </c>
      <c r="B902" s="158">
        <v>3.6040000000000001</v>
      </c>
    </row>
    <row r="903" spans="1:2" x14ac:dyDescent="0.25">
      <c r="A903" s="56">
        <v>43346</v>
      </c>
      <c r="B903" s="158">
        <v>3.6150000000000002</v>
      </c>
    </row>
    <row r="904" spans="1:2" x14ac:dyDescent="0.25">
      <c r="A904" s="56">
        <v>43347</v>
      </c>
      <c r="B904" s="158">
        <v>3.625</v>
      </c>
    </row>
    <row r="905" spans="1:2" x14ac:dyDescent="0.25">
      <c r="A905" s="56">
        <v>43348</v>
      </c>
      <c r="B905" s="158">
        <v>3.6190000000000002</v>
      </c>
    </row>
    <row r="906" spans="1:2" x14ac:dyDescent="0.25">
      <c r="A906" s="56">
        <v>43349</v>
      </c>
      <c r="B906" s="158">
        <v>3.5950000000000002</v>
      </c>
    </row>
    <row r="907" spans="1:2" x14ac:dyDescent="0.25">
      <c r="A907" s="56">
        <v>43350</v>
      </c>
      <c r="B907" s="158">
        <v>3.581</v>
      </c>
    </row>
    <row r="908" spans="1:2" x14ac:dyDescent="0.25">
      <c r="A908" s="56">
        <v>43355</v>
      </c>
      <c r="B908" s="158">
        <v>3.5880000000000001</v>
      </c>
    </row>
    <row r="909" spans="1:2" x14ac:dyDescent="0.25">
      <c r="A909" s="56">
        <v>43356</v>
      </c>
      <c r="B909" s="158">
        <v>3.5750000000000002</v>
      </c>
    </row>
    <row r="910" spans="1:2" x14ac:dyDescent="0.25">
      <c r="A910" s="56">
        <v>43357</v>
      </c>
      <c r="B910" s="158">
        <v>3.5640000000000001</v>
      </c>
    </row>
    <row r="911" spans="1:2" x14ac:dyDescent="0.25">
      <c r="A911" s="56">
        <v>43360</v>
      </c>
      <c r="B911" s="158">
        <v>3.5830000000000002</v>
      </c>
    </row>
    <row r="912" spans="1:2" x14ac:dyDescent="0.25">
      <c r="A912" s="56">
        <v>43363</v>
      </c>
      <c r="B912" s="158">
        <v>3.5830000000000002</v>
      </c>
    </row>
    <row r="913" spans="1:2" x14ac:dyDescent="0.25">
      <c r="A913" s="56">
        <v>43364</v>
      </c>
      <c r="B913" s="158">
        <v>3.573</v>
      </c>
    </row>
    <row r="914" spans="1:2" x14ac:dyDescent="0.25">
      <c r="A914" s="56">
        <v>43368</v>
      </c>
      <c r="B914" s="158">
        <v>3.5819999999999999</v>
      </c>
    </row>
    <row r="915" spans="1:2" x14ac:dyDescent="0.25">
      <c r="A915" s="56">
        <v>43369</v>
      </c>
      <c r="B915" s="158">
        <v>3.5790000000000002</v>
      </c>
    </row>
    <row r="916" spans="1:2" x14ac:dyDescent="0.25">
      <c r="A916" s="56">
        <v>43370</v>
      </c>
      <c r="B916" s="158">
        <v>3.5990000000000002</v>
      </c>
    </row>
    <row r="917" spans="1:2" x14ac:dyDescent="0.25">
      <c r="A917" s="56">
        <v>43371</v>
      </c>
      <c r="B917" s="158">
        <v>3.6269999999999998</v>
      </c>
    </row>
    <row r="918" spans="1:2" x14ac:dyDescent="0.25">
      <c r="A918" s="56">
        <v>43375</v>
      </c>
      <c r="B918" s="158">
        <v>3.65</v>
      </c>
    </row>
    <row r="919" spans="1:2" x14ac:dyDescent="0.25">
      <c r="A919" s="56">
        <v>43376</v>
      </c>
      <c r="B919" s="158">
        <v>3.64</v>
      </c>
    </row>
    <row r="920" spans="1:2" x14ac:dyDescent="0.25">
      <c r="A920" s="56">
        <v>43377</v>
      </c>
      <c r="B920" s="158">
        <v>3.64</v>
      </c>
    </row>
    <row r="921" spans="1:2" x14ac:dyDescent="0.25">
      <c r="A921" s="56">
        <v>43378</v>
      </c>
      <c r="B921" s="158">
        <v>3.633</v>
      </c>
    </row>
    <row r="922" spans="1:2" x14ac:dyDescent="0.25">
      <c r="A922" s="56">
        <v>43381</v>
      </c>
      <c r="B922" s="158">
        <v>3.62</v>
      </c>
    </row>
    <row r="923" spans="1:2" x14ac:dyDescent="0.25">
      <c r="A923" s="56">
        <v>43382</v>
      </c>
      <c r="B923" s="158">
        <v>3.6419999999999999</v>
      </c>
    </row>
    <row r="924" spans="1:2" x14ac:dyDescent="0.25">
      <c r="A924" s="56">
        <v>43383</v>
      </c>
      <c r="B924" s="158">
        <v>3.6259999999999999</v>
      </c>
    </row>
    <row r="925" spans="1:2" x14ac:dyDescent="0.25">
      <c r="A925" s="56">
        <v>43384</v>
      </c>
      <c r="B925" s="158">
        <v>3.6349999999999998</v>
      </c>
    </row>
    <row r="926" spans="1:2" x14ac:dyDescent="0.25">
      <c r="A926" s="56">
        <v>43385</v>
      </c>
      <c r="B926" s="158">
        <v>3.6280000000000001</v>
      </c>
    </row>
    <row r="927" spans="1:2" x14ac:dyDescent="0.25">
      <c r="A927" s="56">
        <v>43388</v>
      </c>
      <c r="B927" s="158">
        <v>3.6280000000000001</v>
      </c>
    </row>
    <row r="928" spans="1:2" x14ac:dyDescent="0.25">
      <c r="A928" s="56">
        <v>43389</v>
      </c>
      <c r="B928" s="158">
        <v>3.645</v>
      </c>
    </row>
    <row r="929" spans="1:2" x14ac:dyDescent="0.25">
      <c r="A929" s="56">
        <v>43390</v>
      </c>
      <c r="B929" s="158">
        <v>3.649</v>
      </c>
    </row>
    <row r="930" spans="1:2" x14ac:dyDescent="0.25">
      <c r="A930" s="56">
        <v>43391</v>
      </c>
      <c r="B930" s="158">
        <v>3.6520000000000001</v>
      </c>
    </row>
    <row r="931" spans="1:2" x14ac:dyDescent="0.25">
      <c r="A931" s="56">
        <v>43392</v>
      </c>
      <c r="B931" s="158">
        <v>3.6669999999999998</v>
      </c>
    </row>
    <row r="932" spans="1:2" x14ac:dyDescent="0.25">
      <c r="A932" s="56">
        <v>43395</v>
      </c>
      <c r="B932" s="158">
        <v>3.6509999999999998</v>
      </c>
    </row>
    <row r="933" spans="1:2" x14ac:dyDescent="0.25">
      <c r="A933" s="56">
        <v>43396</v>
      </c>
      <c r="B933" s="158">
        <v>3.67</v>
      </c>
    </row>
    <row r="934" spans="1:2" x14ac:dyDescent="0.25">
      <c r="A934" s="56">
        <v>43397</v>
      </c>
      <c r="B934" s="158">
        <v>3.68</v>
      </c>
    </row>
    <row r="935" spans="1:2" x14ac:dyDescent="0.25">
      <c r="A935" s="56">
        <v>43398</v>
      </c>
      <c r="B935" s="158">
        <v>3.6930000000000001</v>
      </c>
    </row>
    <row r="936" spans="1:2" x14ac:dyDescent="0.25">
      <c r="A936" s="56">
        <v>43399</v>
      </c>
      <c r="B936" s="158">
        <v>3.7010000000000001</v>
      </c>
    </row>
    <row r="937" spans="1:2" x14ac:dyDescent="0.25">
      <c r="A937" s="56">
        <v>43402</v>
      </c>
      <c r="B937" s="158">
        <v>3.7040000000000002</v>
      </c>
    </row>
    <row r="938" spans="1:2" x14ac:dyDescent="0.25">
      <c r="A938" s="56">
        <v>43404</v>
      </c>
      <c r="B938" s="158">
        <v>3.7210000000000001</v>
      </c>
    </row>
    <row r="939" spans="1:2" x14ac:dyDescent="0.25">
      <c r="A939" s="56">
        <v>43405</v>
      </c>
      <c r="B939" s="158">
        <v>3.706</v>
      </c>
    </row>
    <row r="940" spans="1:2" x14ac:dyDescent="0.25">
      <c r="A940" s="56">
        <v>43406</v>
      </c>
      <c r="B940" s="158">
        <v>3.6909999999999998</v>
      </c>
    </row>
    <row r="941" spans="1:2" x14ac:dyDescent="0.25">
      <c r="A941" s="56">
        <v>43409</v>
      </c>
      <c r="B941" s="158">
        <v>3.7</v>
      </c>
    </row>
    <row r="942" spans="1:2" x14ac:dyDescent="0.25">
      <c r="A942" s="56">
        <v>43410</v>
      </c>
      <c r="B942" s="158">
        <v>3.6909999999999998</v>
      </c>
    </row>
    <row r="943" spans="1:2" x14ac:dyDescent="0.25">
      <c r="A943" s="56">
        <v>43411</v>
      </c>
      <c r="B943" s="158">
        <v>3.6680000000000001</v>
      </c>
    </row>
    <row r="944" spans="1:2" x14ac:dyDescent="0.25">
      <c r="A944" s="56">
        <v>43412</v>
      </c>
      <c r="B944" s="158">
        <v>3.673</v>
      </c>
    </row>
    <row r="945" spans="1:2" x14ac:dyDescent="0.25">
      <c r="A945" s="56">
        <v>43413</v>
      </c>
      <c r="B945" s="158">
        <v>3.6829999999999998</v>
      </c>
    </row>
    <row r="946" spans="1:2" x14ac:dyDescent="0.25">
      <c r="A946" s="56">
        <v>43416</v>
      </c>
      <c r="B946" s="158">
        <v>3.6760000000000002</v>
      </c>
    </row>
    <row r="947" spans="1:2" x14ac:dyDescent="0.25">
      <c r="A947" s="56">
        <v>43417</v>
      </c>
      <c r="B947" s="158">
        <v>3.6890000000000001</v>
      </c>
    </row>
    <row r="948" spans="1:2" x14ac:dyDescent="0.25">
      <c r="A948" s="56">
        <v>43418</v>
      </c>
      <c r="B948" s="158">
        <v>3.698</v>
      </c>
    </row>
    <row r="949" spans="1:2" x14ac:dyDescent="0.25">
      <c r="A949" s="56">
        <v>43419</v>
      </c>
      <c r="B949" s="158">
        <v>3.6949999999999998</v>
      </c>
    </row>
    <row r="950" spans="1:2" x14ac:dyDescent="0.25">
      <c r="A950" s="56">
        <v>43420</v>
      </c>
      <c r="B950" s="158">
        <v>3.7170000000000001</v>
      </c>
    </row>
    <row r="951" spans="1:2" x14ac:dyDescent="0.25">
      <c r="A951" s="56">
        <v>43423</v>
      </c>
      <c r="B951" s="158">
        <v>3.7080000000000002</v>
      </c>
    </row>
    <row r="952" spans="1:2" x14ac:dyDescent="0.25">
      <c r="A952" s="56">
        <v>43424</v>
      </c>
      <c r="B952" s="158">
        <v>3.7160000000000002</v>
      </c>
    </row>
    <row r="953" spans="1:2" x14ac:dyDescent="0.25">
      <c r="A953" s="56">
        <v>43425</v>
      </c>
      <c r="B953" s="158">
        <v>3.7429999999999999</v>
      </c>
    </row>
    <row r="954" spans="1:2" x14ac:dyDescent="0.25">
      <c r="A954" s="56">
        <v>43426</v>
      </c>
      <c r="B954" s="158">
        <v>3.7280000000000002</v>
      </c>
    </row>
    <row r="955" spans="1:2" x14ac:dyDescent="0.25">
      <c r="A955" s="56">
        <v>43427</v>
      </c>
      <c r="B955" s="158">
        <v>3.7370000000000001</v>
      </c>
    </row>
    <row r="956" spans="1:2" x14ac:dyDescent="0.25">
      <c r="A956" s="56">
        <v>43430</v>
      </c>
      <c r="B956" s="158">
        <v>3.7290000000000001</v>
      </c>
    </row>
    <row r="957" spans="1:2" x14ac:dyDescent="0.25">
      <c r="A957" s="56">
        <v>43431</v>
      </c>
      <c r="B957" s="158">
        <v>3.7280000000000002</v>
      </c>
    </row>
    <row r="958" spans="1:2" x14ac:dyDescent="0.25">
      <c r="A958" s="56">
        <v>43432</v>
      </c>
      <c r="B958" s="158">
        <v>3.7330000000000001</v>
      </c>
    </row>
    <row r="959" spans="1:2" x14ac:dyDescent="0.25">
      <c r="A959" s="56">
        <v>43433</v>
      </c>
      <c r="B959" s="158">
        <v>3.71</v>
      </c>
    </row>
    <row r="960" spans="1:2" x14ac:dyDescent="0.25">
      <c r="A960" s="56">
        <v>43434</v>
      </c>
      <c r="B960" s="158">
        <v>3.7010000000000001</v>
      </c>
    </row>
    <row r="961" spans="1:2" x14ac:dyDescent="0.25">
      <c r="A961" s="56">
        <v>43437</v>
      </c>
      <c r="B961" s="158">
        <v>3.718</v>
      </c>
    </row>
    <row r="962" spans="1:2" x14ac:dyDescent="0.25">
      <c r="A962" s="56">
        <v>43438</v>
      </c>
      <c r="B962" s="158">
        <v>3.7269999999999999</v>
      </c>
    </row>
    <row r="963" spans="1:2" x14ac:dyDescent="0.25">
      <c r="A963" s="56">
        <v>43439</v>
      </c>
      <c r="B963" s="158">
        <v>3.7240000000000002</v>
      </c>
    </row>
    <row r="964" spans="1:2" x14ac:dyDescent="0.25">
      <c r="A964" s="56">
        <v>43440</v>
      </c>
      <c r="B964" s="158">
        <v>3.7309999999999999</v>
      </c>
    </row>
    <row r="965" spans="1:2" x14ac:dyDescent="0.25">
      <c r="A965" s="56">
        <v>43441</v>
      </c>
      <c r="B965" s="158">
        <v>3.738</v>
      </c>
    </row>
    <row r="966" spans="1:2" x14ac:dyDescent="0.25">
      <c r="A966" s="56">
        <v>43444</v>
      </c>
      <c r="B966" s="158">
        <v>3.7269999999999999</v>
      </c>
    </row>
    <row r="967" spans="1:2" x14ac:dyDescent="0.25">
      <c r="A967" s="56">
        <v>43445</v>
      </c>
      <c r="B967" s="158">
        <v>3.7480000000000002</v>
      </c>
    </row>
    <row r="968" spans="1:2" x14ac:dyDescent="0.25">
      <c r="A968" s="56">
        <v>43446</v>
      </c>
      <c r="B968" s="158">
        <v>3.746</v>
      </c>
    </row>
    <row r="969" spans="1:2" x14ac:dyDescent="0.25">
      <c r="A969" s="56">
        <v>43447</v>
      </c>
      <c r="B969" s="158">
        <v>3.7530000000000001</v>
      </c>
    </row>
    <row r="970" spans="1:2" x14ac:dyDescent="0.25">
      <c r="A970" s="56">
        <v>43448</v>
      </c>
      <c r="B970" s="158">
        <v>3.7709999999999999</v>
      </c>
    </row>
    <row r="971" spans="1:2" x14ac:dyDescent="0.25">
      <c r="A971" s="56">
        <v>43451</v>
      </c>
      <c r="B971" s="158">
        <v>3.778</v>
      </c>
    </row>
    <row r="972" spans="1:2" x14ac:dyDescent="0.25">
      <c r="A972" s="56">
        <v>43452</v>
      </c>
      <c r="B972" s="158">
        <v>3.7629999999999999</v>
      </c>
    </row>
    <row r="973" spans="1:2" x14ac:dyDescent="0.25">
      <c r="A973" s="56">
        <v>43453</v>
      </c>
      <c r="B973" s="158">
        <v>3.7559999999999998</v>
      </c>
    </row>
    <row r="974" spans="1:2" x14ac:dyDescent="0.25">
      <c r="A974" s="56">
        <v>43454</v>
      </c>
      <c r="B974" s="158">
        <v>3.7570000000000001</v>
      </c>
    </row>
    <row r="975" spans="1:2" x14ac:dyDescent="0.25">
      <c r="A975" s="56">
        <v>43455</v>
      </c>
      <c r="B975" s="158">
        <v>3.7730000000000001</v>
      </c>
    </row>
    <row r="976" spans="1:2" x14ac:dyDescent="0.25">
      <c r="A976" s="56">
        <v>43458</v>
      </c>
      <c r="B976" s="158">
        <v>3.774</v>
      </c>
    </row>
    <row r="977" spans="1:2" x14ac:dyDescent="0.25">
      <c r="A977" s="56">
        <v>43460</v>
      </c>
      <c r="B977" s="158">
        <v>3.774</v>
      </c>
    </row>
    <row r="978" spans="1:2" x14ac:dyDescent="0.25">
      <c r="A978" s="56">
        <v>43461</v>
      </c>
      <c r="B978" s="158">
        <v>3.7810000000000001</v>
      </c>
    </row>
    <row r="979" spans="1:2" x14ac:dyDescent="0.25">
      <c r="A979" s="56">
        <v>43462</v>
      </c>
      <c r="B979" s="158">
        <v>3.7709999999999999</v>
      </c>
    </row>
    <row r="980" spans="1:2" x14ac:dyDescent="0.25">
      <c r="A980" s="56">
        <v>43465</v>
      </c>
      <c r="B980" s="158">
        <v>3.7480000000000002</v>
      </c>
    </row>
    <row r="981" spans="1:2" x14ac:dyDescent="0.25">
      <c r="A981" s="56">
        <v>43467</v>
      </c>
      <c r="B981" s="158">
        <v>3.746</v>
      </c>
    </row>
    <row r="982" spans="1:2" x14ac:dyDescent="0.25">
      <c r="A982" s="56">
        <v>43468</v>
      </c>
      <c r="B982" s="158">
        <v>3.742</v>
      </c>
    </row>
    <row r="983" spans="1:2" x14ac:dyDescent="0.25">
      <c r="A983" s="56">
        <v>43469</v>
      </c>
      <c r="B983" s="158">
        <v>3.72</v>
      </c>
    </row>
    <row r="984" spans="1:2" x14ac:dyDescent="0.25">
      <c r="A984" s="56">
        <v>43472</v>
      </c>
      <c r="B984" s="158">
        <v>3.694</v>
      </c>
    </row>
    <row r="985" spans="1:2" x14ac:dyDescent="0.25">
      <c r="A985" s="56">
        <v>43473</v>
      </c>
      <c r="B985" s="158">
        <v>3.6989999999999998</v>
      </c>
    </row>
    <row r="986" spans="1:2" x14ac:dyDescent="0.25">
      <c r="A986" s="56">
        <v>43474</v>
      </c>
      <c r="B986" s="158">
        <v>3.6819999999999999</v>
      </c>
    </row>
    <row r="987" spans="1:2" x14ac:dyDescent="0.25">
      <c r="A987" s="56">
        <v>43475</v>
      </c>
      <c r="B987" s="158">
        <v>3.6640000000000001</v>
      </c>
    </row>
    <row r="988" spans="1:2" x14ac:dyDescent="0.25">
      <c r="A988" s="56">
        <v>43476</v>
      </c>
      <c r="B988" s="158">
        <v>3.673</v>
      </c>
    </row>
    <row r="989" spans="1:2" x14ac:dyDescent="0.25">
      <c r="A989" s="56">
        <v>43479</v>
      </c>
      <c r="B989" s="158">
        <v>3.657</v>
      </c>
    </row>
    <row r="990" spans="1:2" x14ac:dyDescent="0.25">
      <c r="A990" s="56">
        <v>43480</v>
      </c>
      <c r="B990" s="158">
        <v>3.67</v>
      </c>
    </row>
    <row r="991" spans="1:2" x14ac:dyDescent="0.25">
      <c r="A991" s="56">
        <v>43481</v>
      </c>
      <c r="B991" s="158">
        <v>3.6779999999999999</v>
      </c>
    </row>
    <row r="992" spans="1:2" x14ac:dyDescent="0.25">
      <c r="A992" s="56">
        <v>43482</v>
      </c>
      <c r="B992" s="158">
        <v>3.6880000000000002</v>
      </c>
    </row>
    <row r="993" spans="1:2" x14ac:dyDescent="0.25">
      <c r="A993" s="56">
        <v>43483</v>
      </c>
      <c r="B993" s="158">
        <v>3.6920000000000002</v>
      </c>
    </row>
    <row r="994" spans="1:2" x14ac:dyDescent="0.25">
      <c r="A994" s="56">
        <v>43486</v>
      </c>
      <c r="B994" s="158">
        <v>3.698</v>
      </c>
    </row>
    <row r="995" spans="1:2" x14ac:dyDescent="0.25">
      <c r="A995" s="56">
        <v>43487</v>
      </c>
      <c r="B995" s="158">
        <v>3.69</v>
      </c>
    </row>
    <row r="996" spans="1:2" x14ac:dyDescent="0.25">
      <c r="A996" s="56">
        <v>43488</v>
      </c>
      <c r="B996" s="158">
        <v>3.6829999999999998</v>
      </c>
    </row>
    <row r="997" spans="1:2" x14ac:dyDescent="0.25">
      <c r="A997" s="56">
        <v>43489</v>
      </c>
      <c r="B997" s="158">
        <v>3.6829999999999998</v>
      </c>
    </row>
    <row r="998" spans="1:2" x14ac:dyDescent="0.25">
      <c r="A998" s="56">
        <v>43490</v>
      </c>
      <c r="B998" s="158">
        <v>3.6850000000000001</v>
      </c>
    </row>
    <row r="999" spans="1:2" x14ac:dyDescent="0.25">
      <c r="A999" s="56">
        <v>43493</v>
      </c>
      <c r="B999" s="158">
        <v>3.68</v>
      </c>
    </row>
    <row r="1000" spans="1:2" x14ac:dyDescent="0.25">
      <c r="A1000" s="56">
        <v>43494</v>
      </c>
      <c r="B1000" s="158">
        <v>3.6779999999999999</v>
      </c>
    </row>
    <row r="1001" spans="1:2" x14ac:dyDescent="0.25">
      <c r="A1001" s="56">
        <v>43495</v>
      </c>
      <c r="B1001" s="158">
        <v>3.6709999999999998</v>
      </c>
    </row>
    <row r="1002" spans="1:2" x14ac:dyDescent="0.25">
      <c r="A1002" s="56">
        <v>43496</v>
      </c>
      <c r="B1002" s="158">
        <v>3.6419999999999999</v>
      </c>
    </row>
    <row r="1003" spans="1:2" x14ac:dyDescent="0.25">
      <c r="A1003" s="56">
        <v>43497</v>
      </c>
      <c r="B1003" s="158">
        <v>3.633</v>
      </c>
    </row>
    <row r="1004" spans="1:2" x14ac:dyDescent="0.25">
      <c r="A1004" s="56">
        <v>43500</v>
      </c>
      <c r="B1004" s="158">
        <v>3.6269999999999998</v>
      </c>
    </row>
    <row r="1005" spans="1:2" x14ac:dyDescent="0.25">
      <c r="A1005" s="56">
        <v>43501</v>
      </c>
      <c r="B1005" s="158">
        <v>3.61</v>
      </c>
    </row>
    <row r="1006" spans="1:2" x14ac:dyDescent="0.25">
      <c r="A1006" s="56">
        <v>43502</v>
      </c>
      <c r="B1006" s="158">
        <v>3.6190000000000002</v>
      </c>
    </row>
    <row r="1007" spans="1:2" x14ac:dyDescent="0.25">
      <c r="A1007" s="56">
        <v>43503</v>
      </c>
      <c r="B1007" s="158">
        <v>3.6269999999999998</v>
      </c>
    </row>
    <row r="1008" spans="1:2" x14ac:dyDescent="0.25">
      <c r="A1008" s="56">
        <v>43504</v>
      </c>
      <c r="B1008" s="158">
        <v>3.6339999999999999</v>
      </c>
    </row>
    <row r="1009" spans="1:2" x14ac:dyDescent="0.25">
      <c r="A1009" s="56">
        <v>43507</v>
      </c>
      <c r="B1009" s="158">
        <v>3.6429999999999998</v>
      </c>
    </row>
    <row r="1010" spans="1:2" x14ac:dyDescent="0.25">
      <c r="A1010" s="56">
        <v>43508</v>
      </c>
      <c r="B1010" s="158">
        <v>3.6429999999999998</v>
      </c>
    </row>
    <row r="1011" spans="1:2" x14ac:dyDescent="0.25">
      <c r="A1011" s="56">
        <v>43509</v>
      </c>
      <c r="B1011" s="158">
        <v>3.637</v>
      </c>
    </row>
    <row r="1012" spans="1:2" x14ac:dyDescent="0.25">
      <c r="A1012" s="56">
        <v>43510</v>
      </c>
      <c r="B1012" s="158">
        <v>3.6619999999999999</v>
      </c>
    </row>
    <row r="1013" spans="1:2" x14ac:dyDescent="0.25">
      <c r="A1013" s="56">
        <v>43511</v>
      </c>
      <c r="B1013" s="158">
        <v>3.641</v>
      </c>
    </row>
    <row r="1014" spans="1:2" x14ac:dyDescent="0.25">
      <c r="A1014" s="56">
        <v>43514</v>
      </c>
      <c r="B1014" s="158">
        <v>3.62</v>
      </c>
    </row>
    <row r="1015" spans="1:2" x14ac:dyDescent="0.25">
      <c r="A1015" s="56">
        <v>43515</v>
      </c>
      <c r="B1015" s="158">
        <v>3.6309999999999998</v>
      </c>
    </row>
    <row r="1016" spans="1:2" x14ac:dyDescent="0.25">
      <c r="A1016" s="56">
        <v>43516</v>
      </c>
      <c r="B1016" s="158">
        <v>3.617</v>
      </c>
    </row>
    <row r="1017" spans="1:2" x14ac:dyDescent="0.25">
      <c r="A1017" s="56">
        <v>43517</v>
      </c>
      <c r="B1017" s="158">
        <v>3.617</v>
      </c>
    </row>
    <row r="1018" spans="1:2" x14ac:dyDescent="0.25">
      <c r="A1018" s="56">
        <v>43518</v>
      </c>
      <c r="B1018" s="158">
        <v>3.613</v>
      </c>
    </row>
    <row r="1019" spans="1:2" x14ac:dyDescent="0.25">
      <c r="A1019" s="56">
        <v>43521</v>
      </c>
      <c r="B1019" s="158">
        <v>3.605</v>
      </c>
    </row>
    <row r="1020" spans="1:2" x14ac:dyDescent="0.25">
      <c r="A1020" s="56">
        <v>43522</v>
      </c>
      <c r="B1020" s="158">
        <v>3.6240000000000001</v>
      </c>
    </row>
    <row r="1021" spans="1:2" x14ac:dyDescent="0.25">
      <c r="A1021" s="56">
        <v>43523</v>
      </c>
      <c r="B1021" s="158">
        <v>3.6190000000000002</v>
      </c>
    </row>
    <row r="1022" spans="1:2" x14ac:dyDescent="0.25">
      <c r="A1022" s="56">
        <v>43524</v>
      </c>
      <c r="B1022" s="158">
        <v>3.6040000000000001</v>
      </c>
    </row>
    <row r="1023" spans="1:2" x14ac:dyDescent="0.25">
      <c r="A1023" s="56">
        <v>43525</v>
      </c>
      <c r="B1023" s="158">
        <v>3.6240000000000001</v>
      </c>
    </row>
    <row r="1024" spans="1:2" x14ac:dyDescent="0.25">
      <c r="A1024" s="56">
        <v>43528</v>
      </c>
      <c r="B1024" s="158">
        <v>3.625</v>
      </c>
    </row>
    <row r="1025" spans="1:2" x14ac:dyDescent="0.25">
      <c r="A1025" s="56">
        <v>43529</v>
      </c>
      <c r="B1025" s="158">
        <v>3.6190000000000002</v>
      </c>
    </row>
    <row r="1026" spans="1:2" x14ac:dyDescent="0.25">
      <c r="A1026" s="56">
        <v>43530</v>
      </c>
      <c r="B1026" s="158">
        <v>3.6160000000000001</v>
      </c>
    </row>
    <row r="1027" spans="1:2" x14ac:dyDescent="0.25">
      <c r="A1027" s="56">
        <v>43531</v>
      </c>
      <c r="B1027" s="158">
        <v>3.6160000000000001</v>
      </c>
    </row>
    <row r="1028" spans="1:2" x14ac:dyDescent="0.25">
      <c r="A1028" s="56">
        <v>43532</v>
      </c>
      <c r="B1028" s="158">
        <v>3.6309999999999998</v>
      </c>
    </row>
    <row r="1029" spans="1:2" x14ac:dyDescent="0.25">
      <c r="A1029" s="56">
        <v>43535</v>
      </c>
      <c r="B1029" s="158">
        <v>3.621</v>
      </c>
    </row>
    <row r="1030" spans="1:2" x14ac:dyDescent="0.25">
      <c r="A1030" s="56">
        <v>43536</v>
      </c>
      <c r="B1030" s="158">
        <v>3.6230000000000002</v>
      </c>
    </row>
    <row r="1031" spans="1:2" x14ac:dyDescent="0.25">
      <c r="A1031" s="56">
        <v>43537</v>
      </c>
      <c r="B1031" s="158">
        <v>3.617</v>
      </c>
    </row>
    <row r="1032" spans="1:2" x14ac:dyDescent="0.25">
      <c r="A1032" s="56">
        <v>43538</v>
      </c>
      <c r="B1032" s="158">
        <v>3.6</v>
      </c>
    </row>
    <row r="1033" spans="1:2" x14ac:dyDescent="0.25">
      <c r="A1033" s="56">
        <v>43539</v>
      </c>
      <c r="B1033" s="158">
        <v>3.6040000000000001</v>
      </c>
    </row>
    <row r="1034" spans="1:2" x14ac:dyDescent="0.25">
      <c r="A1034" s="56">
        <v>43542</v>
      </c>
      <c r="B1034" s="158">
        <v>3.601</v>
      </c>
    </row>
    <row r="1035" spans="1:2" x14ac:dyDescent="0.25">
      <c r="A1035" s="56">
        <v>43543</v>
      </c>
      <c r="B1035" s="158">
        <v>3.6059999999999999</v>
      </c>
    </row>
    <row r="1036" spans="1:2" x14ac:dyDescent="0.25">
      <c r="A1036" s="56">
        <v>43544</v>
      </c>
      <c r="B1036" s="158">
        <v>3.6080000000000001</v>
      </c>
    </row>
    <row r="1037" spans="1:2" x14ac:dyDescent="0.25">
      <c r="A1037" s="56">
        <v>43549</v>
      </c>
      <c r="B1037" s="158">
        <v>3.6230000000000002</v>
      </c>
    </row>
    <row r="1038" spans="1:2" x14ac:dyDescent="0.25">
      <c r="A1038" s="56">
        <v>43550</v>
      </c>
      <c r="B1038" s="158">
        <v>3.617</v>
      </c>
    </row>
    <row r="1039" spans="1:2" x14ac:dyDescent="0.25">
      <c r="A1039" s="56">
        <v>43551</v>
      </c>
      <c r="B1039" s="158">
        <v>3.6349999999999998</v>
      </c>
    </row>
    <row r="1040" spans="1:2" x14ac:dyDescent="0.25">
      <c r="A1040" s="56">
        <v>43552</v>
      </c>
      <c r="B1040" s="158">
        <v>3.6360000000000001</v>
      </c>
    </row>
    <row r="1041" spans="1:2" x14ac:dyDescent="0.25">
      <c r="A1041" s="56">
        <v>43553</v>
      </c>
      <c r="B1041" s="158">
        <v>3.6320000000000001</v>
      </c>
    </row>
    <row r="1042" spans="1:2" x14ac:dyDescent="0.25">
      <c r="A1042" s="56">
        <v>43556</v>
      </c>
      <c r="B1042" s="158">
        <v>3.6259999999999999</v>
      </c>
    </row>
    <row r="1043" spans="1:2" x14ac:dyDescent="0.25">
      <c r="A1043" s="56">
        <v>43557</v>
      </c>
      <c r="B1043" s="158">
        <v>3.6240000000000001</v>
      </c>
    </row>
    <row r="1044" spans="1:2" x14ac:dyDescent="0.25">
      <c r="A1044" s="56">
        <v>43558</v>
      </c>
      <c r="B1044" s="158">
        <v>3.6</v>
      </c>
    </row>
    <row r="1045" spans="1:2" x14ac:dyDescent="0.25">
      <c r="A1045" s="56">
        <v>43559</v>
      </c>
      <c r="B1045" s="158">
        <v>3.6030000000000002</v>
      </c>
    </row>
    <row r="1046" spans="1:2" x14ac:dyDescent="0.25">
      <c r="A1046" s="56">
        <v>43560</v>
      </c>
      <c r="B1046" s="158">
        <v>3.5870000000000002</v>
      </c>
    </row>
    <row r="1047" spans="1:2" x14ac:dyDescent="0.25">
      <c r="A1047" s="56">
        <v>43563</v>
      </c>
      <c r="B1047" s="158">
        <v>3.58</v>
      </c>
    </row>
    <row r="1048" spans="1:2" x14ac:dyDescent="0.25">
      <c r="A1048" s="56">
        <v>43565</v>
      </c>
      <c r="B1048" s="158">
        <v>3.5779999999999998</v>
      </c>
    </row>
    <row r="1049" spans="1:2" x14ac:dyDescent="0.25">
      <c r="A1049" s="56">
        <v>43566</v>
      </c>
      <c r="B1049" s="158">
        <v>3.5830000000000002</v>
      </c>
    </row>
    <row r="1050" spans="1:2" x14ac:dyDescent="0.25">
      <c r="A1050" s="56">
        <v>43567</v>
      </c>
      <c r="B1050" s="158">
        <v>3.5779999999999998</v>
      </c>
    </row>
    <row r="1051" spans="1:2" x14ac:dyDescent="0.25">
      <c r="A1051" s="56">
        <v>43570</v>
      </c>
      <c r="B1051" s="158">
        <v>3.5609999999999999</v>
      </c>
    </row>
    <row r="1052" spans="1:2" x14ac:dyDescent="0.25">
      <c r="A1052" s="56">
        <v>43571</v>
      </c>
      <c r="B1052" s="158">
        <v>3.5579999999999998</v>
      </c>
    </row>
    <row r="1053" spans="1:2" x14ac:dyDescent="0.25">
      <c r="A1053" s="56">
        <v>43572</v>
      </c>
      <c r="B1053" s="158">
        <v>3.5750000000000002</v>
      </c>
    </row>
    <row r="1054" spans="1:2" x14ac:dyDescent="0.25">
      <c r="A1054" s="56">
        <v>43573</v>
      </c>
      <c r="B1054" s="158">
        <v>3.589</v>
      </c>
    </row>
    <row r="1055" spans="1:2" x14ac:dyDescent="0.25">
      <c r="A1055" s="56">
        <v>43578</v>
      </c>
      <c r="B1055" s="158">
        <v>3.593</v>
      </c>
    </row>
    <row r="1056" spans="1:2" x14ac:dyDescent="0.25">
      <c r="A1056" s="56">
        <v>43579</v>
      </c>
      <c r="B1056" s="158">
        <v>3.6139999999999999</v>
      </c>
    </row>
    <row r="1057" spans="1:2" x14ac:dyDescent="0.25">
      <c r="A1057" s="56">
        <v>43580</v>
      </c>
      <c r="B1057" s="158">
        <v>3.6280000000000001</v>
      </c>
    </row>
    <row r="1058" spans="1:2" x14ac:dyDescent="0.25">
      <c r="A1058" s="56">
        <v>43584</v>
      </c>
      <c r="B1058" s="158">
        <v>3.6179999999999999</v>
      </c>
    </row>
    <row r="1059" spans="1:2" x14ac:dyDescent="0.25">
      <c r="A1059" s="56">
        <v>43585</v>
      </c>
      <c r="B1059" s="158">
        <v>3.6080000000000001</v>
      </c>
    </row>
    <row r="1060" spans="1:2" x14ac:dyDescent="0.25">
      <c r="A1060" s="56">
        <v>43586</v>
      </c>
      <c r="B1060" s="158">
        <v>3.5859999999999999</v>
      </c>
    </row>
    <row r="1061" spans="1:2" x14ac:dyDescent="0.25">
      <c r="A1061" s="56">
        <v>43587</v>
      </c>
      <c r="B1061" s="158">
        <v>3.5979999999999999</v>
      </c>
    </row>
    <row r="1062" spans="1:2" x14ac:dyDescent="0.25">
      <c r="A1062" s="56">
        <v>43588</v>
      </c>
      <c r="B1062" s="158">
        <v>3.601</v>
      </c>
    </row>
    <row r="1063" spans="1:2" x14ac:dyDescent="0.25">
      <c r="A1063" s="56">
        <v>43591</v>
      </c>
      <c r="B1063" s="158">
        <v>3.5910000000000002</v>
      </c>
    </row>
    <row r="1064" spans="1:2" x14ac:dyDescent="0.25">
      <c r="A1064" s="56">
        <v>43592</v>
      </c>
      <c r="B1064" s="158">
        <v>3.585</v>
      </c>
    </row>
    <row r="1065" spans="1:2" x14ac:dyDescent="0.25">
      <c r="A1065" s="56">
        <v>43593</v>
      </c>
      <c r="B1065" s="158">
        <v>3.5840000000000001</v>
      </c>
    </row>
    <row r="1066" spans="1:2" x14ac:dyDescent="0.25">
      <c r="A1066" s="56">
        <v>43595</v>
      </c>
      <c r="B1066" s="158">
        <v>3.5670000000000002</v>
      </c>
    </row>
    <row r="1067" spans="1:2" x14ac:dyDescent="0.25">
      <c r="A1067" s="56">
        <v>43598</v>
      </c>
      <c r="B1067" s="158">
        <v>3.5680000000000001</v>
      </c>
    </row>
    <row r="1068" spans="1:2" x14ac:dyDescent="0.25">
      <c r="A1068" s="56">
        <v>43599</v>
      </c>
      <c r="B1068" s="158">
        <v>3.577</v>
      </c>
    </row>
    <row r="1069" spans="1:2" x14ac:dyDescent="0.25">
      <c r="A1069" s="56">
        <v>43600</v>
      </c>
      <c r="B1069" s="158">
        <v>3.5710000000000002</v>
      </c>
    </row>
    <row r="1070" spans="1:2" x14ac:dyDescent="0.25">
      <c r="A1070" s="56">
        <v>43601</v>
      </c>
      <c r="B1070" s="158">
        <v>3.5680000000000001</v>
      </c>
    </row>
    <row r="1071" spans="1:2" x14ac:dyDescent="0.25">
      <c r="A1071" s="56">
        <v>43602</v>
      </c>
      <c r="B1071" s="158">
        <v>3.5750000000000002</v>
      </c>
    </row>
    <row r="1072" spans="1:2" x14ac:dyDescent="0.25">
      <c r="A1072" s="56">
        <v>43605</v>
      </c>
      <c r="B1072" s="158">
        <v>3.573</v>
      </c>
    </row>
    <row r="1073" spans="1:2" x14ac:dyDescent="0.25">
      <c r="A1073" s="56">
        <v>43606</v>
      </c>
      <c r="B1073" s="158">
        <v>3.5979999999999999</v>
      </c>
    </row>
    <row r="1074" spans="1:2" x14ac:dyDescent="0.25">
      <c r="A1074" s="56">
        <v>43607</v>
      </c>
      <c r="B1074" s="158">
        <v>3.6110000000000002</v>
      </c>
    </row>
    <row r="1075" spans="1:2" x14ac:dyDescent="0.25">
      <c r="A1075" s="56">
        <v>43608</v>
      </c>
      <c r="B1075" s="158">
        <v>3.6150000000000002</v>
      </c>
    </row>
    <row r="1076" spans="1:2" x14ac:dyDescent="0.25">
      <c r="A1076" s="56">
        <v>43609</v>
      </c>
      <c r="B1076" s="158">
        <v>3.605</v>
      </c>
    </row>
    <row r="1077" spans="1:2" x14ac:dyDescent="0.25">
      <c r="A1077" s="56">
        <v>43613</v>
      </c>
      <c r="B1077" s="158">
        <v>3.6139999999999999</v>
      </c>
    </row>
    <row r="1078" spans="1:2" x14ac:dyDescent="0.25">
      <c r="A1078" s="56">
        <v>43614</v>
      </c>
      <c r="B1078" s="158">
        <v>3.617</v>
      </c>
    </row>
    <row r="1079" spans="1:2" x14ac:dyDescent="0.25">
      <c r="A1079" s="56">
        <v>43615</v>
      </c>
      <c r="B1079" s="158">
        <v>3.62</v>
      </c>
    </row>
    <row r="1080" spans="1:2" x14ac:dyDescent="0.25">
      <c r="A1080" s="56">
        <v>43616</v>
      </c>
      <c r="B1080" s="158">
        <v>3.6339999999999999</v>
      </c>
    </row>
    <row r="1081" spans="1:2" x14ac:dyDescent="0.25">
      <c r="A1081" s="56">
        <v>43619</v>
      </c>
      <c r="B1081" s="158">
        <v>3.633</v>
      </c>
    </row>
    <row r="1082" spans="1:2" x14ac:dyDescent="0.25">
      <c r="A1082" s="56">
        <v>43620</v>
      </c>
      <c r="B1082" s="158">
        <v>3.6120000000000001</v>
      </c>
    </row>
    <row r="1083" spans="1:2" x14ac:dyDescent="0.25">
      <c r="A1083" s="56">
        <v>43621</v>
      </c>
      <c r="B1083" s="158">
        <v>3.61</v>
      </c>
    </row>
    <row r="1084" spans="1:2" x14ac:dyDescent="0.25">
      <c r="A1084" s="56">
        <v>43622</v>
      </c>
      <c r="B1084" s="158">
        <v>3.601</v>
      </c>
    </row>
    <row r="1085" spans="1:2" x14ac:dyDescent="0.25">
      <c r="A1085" s="56">
        <v>43623</v>
      </c>
      <c r="B1085" s="158">
        <v>3.601</v>
      </c>
    </row>
    <row r="1086" spans="1:2" x14ac:dyDescent="0.25">
      <c r="A1086" s="56">
        <v>43626</v>
      </c>
      <c r="B1086" s="158">
        <v>3.585</v>
      </c>
    </row>
    <row r="1087" spans="1:2" x14ac:dyDescent="0.25">
      <c r="A1087" s="56">
        <v>43627</v>
      </c>
      <c r="B1087" s="158">
        <v>3.581</v>
      </c>
    </row>
    <row r="1088" spans="1:2" x14ac:dyDescent="0.25">
      <c r="A1088" s="56">
        <v>43628</v>
      </c>
      <c r="B1088" s="158">
        <v>3.5819999999999999</v>
      </c>
    </row>
    <row r="1089" spans="1:2" x14ac:dyDescent="0.25">
      <c r="A1089" s="56">
        <v>43629</v>
      </c>
      <c r="B1089" s="158">
        <v>3.5920000000000001</v>
      </c>
    </row>
    <row r="1090" spans="1:2" x14ac:dyDescent="0.25">
      <c r="A1090" s="56">
        <v>43630</v>
      </c>
      <c r="B1090" s="158">
        <v>3.6</v>
      </c>
    </row>
    <row r="1091" spans="1:2" x14ac:dyDescent="0.25">
      <c r="A1091" s="56">
        <v>43633</v>
      </c>
      <c r="B1091" s="158">
        <v>3.61</v>
      </c>
    </row>
    <row r="1092" spans="1:2" x14ac:dyDescent="0.25">
      <c r="A1092" s="56">
        <v>43634</v>
      </c>
      <c r="B1092" s="158">
        <v>3.6120000000000001</v>
      </c>
    </row>
    <row r="1093" spans="1:2" x14ac:dyDescent="0.25">
      <c r="A1093" s="56">
        <v>43635</v>
      </c>
      <c r="B1093" s="158">
        <v>3.609</v>
      </c>
    </row>
    <row r="1094" spans="1:2" x14ac:dyDescent="0.25">
      <c r="A1094" s="56">
        <v>43636</v>
      </c>
      <c r="B1094" s="158">
        <v>3.5790000000000002</v>
      </c>
    </row>
    <row r="1095" spans="1:2" x14ac:dyDescent="0.25">
      <c r="A1095" s="56">
        <v>43637</v>
      </c>
      <c r="B1095" s="158">
        <v>3.5939999999999999</v>
      </c>
    </row>
    <row r="1096" spans="1:2" x14ac:dyDescent="0.25">
      <c r="A1096" s="56">
        <v>43640</v>
      </c>
      <c r="B1096" s="158">
        <v>3.6040000000000001</v>
      </c>
    </row>
    <row r="1097" spans="1:2" x14ac:dyDescent="0.25">
      <c r="A1097" s="56">
        <v>43641</v>
      </c>
      <c r="B1097" s="158">
        <v>3.6019999999999999</v>
      </c>
    </row>
    <row r="1098" spans="1:2" x14ac:dyDescent="0.25">
      <c r="A1098" s="56">
        <v>43642</v>
      </c>
      <c r="B1098" s="158">
        <v>3.5910000000000002</v>
      </c>
    </row>
    <row r="1099" spans="1:2" x14ac:dyDescent="0.25">
      <c r="A1099" s="56">
        <v>43643</v>
      </c>
      <c r="B1099" s="158">
        <v>3.5819999999999999</v>
      </c>
    </row>
    <row r="1100" spans="1:2" x14ac:dyDescent="0.25">
      <c r="A1100" s="56">
        <v>43644</v>
      </c>
      <c r="B1100" s="158">
        <v>3.5659999999999998</v>
      </c>
    </row>
    <row r="1101" spans="1:2" x14ac:dyDescent="0.25">
      <c r="A1101" s="56">
        <v>43647</v>
      </c>
      <c r="B1101" s="158">
        <v>3.5739999999999998</v>
      </c>
    </row>
    <row r="1102" spans="1:2" x14ac:dyDescent="0.25">
      <c r="A1102" s="56">
        <v>43648</v>
      </c>
      <c r="B1102" s="158">
        <v>3.5750000000000002</v>
      </c>
    </row>
    <row r="1103" spans="1:2" x14ac:dyDescent="0.25">
      <c r="A1103" s="56">
        <v>43649</v>
      </c>
      <c r="B1103" s="158">
        <v>3.5720000000000001</v>
      </c>
    </row>
    <row r="1104" spans="1:2" x14ac:dyDescent="0.25">
      <c r="A1104" s="56">
        <v>43650</v>
      </c>
      <c r="B1104" s="158">
        <v>3.5670000000000002</v>
      </c>
    </row>
    <row r="1105" spans="1:2" x14ac:dyDescent="0.25">
      <c r="A1105" s="56">
        <v>43651</v>
      </c>
      <c r="B1105" s="158">
        <v>3.5619999999999998</v>
      </c>
    </row>
    <row r="1106" spans="1:2" x14ac:dyDescent="0.25">
      <c r="A1106" s="56">
        <v>43654</v>
      </c>
      <c r="B1106" s="158">
        <v>3.573</v>
      </c>
    </row>
    <row r="1107" spans="1:2" x14ac:dyDescent="0.25">
      <c r="A1107" s="56">
        <v>43655</v>
      </c>
      <c r="B1107" s="158">
        <v>3.5680000000000001</v>
      </c>
    </row>
    <row r="1108" spans="1:2" x14ac:dyDescent="0.25">
      <c r="A1108" s="56">
        <v>43656</v>
      </c>
      <c r="B1108" s="158">
        <v>3.573</v>
      </c>
    </row>
    <row r="1109" spans="1:2" x14ac:dyDescent="0.25">
      <c r="A1109" s="56">
        <v>43657</v>
      </c>
      <c r="B1109" s="158">
        <v>3.5470000000000002</v>
      </c>
    </row>
    <row r="1110" spans="1:2" x14ac:dyDescent="0.25">
      <c r="A1110" s="56">
        <v>43658</v>
      </c>
      <c r="B1110" s="158">
        <v>3.5510000000000002</v>
      </c>
    </row>
    <row r="1111" spans="1:2" x14ac:dyDescent="0.25">
      <c r="A1111" s="56">
        <v>43661</v>
      </c>
      <c r="B1111" s="158">
        <v>3.5390000000000001</v>
      </c>
    </row>
    <row r="1112" spans="1:2" x14ac:dyDescent="0.25">
      <c r="A1112" s="56">
        <v>43662</v>
      </c>
      <c r="B1112" s="158">
        <v>3.5419999999999998</v>
      </c>
    </row>
    <row r="1113" spans="1:2" x14ac:dyDescent="0.25">
      <c r="A1113" s="56">
        <v>43663</v>
      </c>
      <c r="B1113" s="158">
        <v>3.5409999999999999</v>
      </c>
    </row>
    <row r="1114" spans="1:2" x14ac:dyDescent="0.25">
      <c r="A1114" s="56">
        <v>43664</v>
      </c>
      <c r="B1114" s="158">
        <v>3.5430000000000001</v>
      </c>
    </row>
    <row r="1115" spans="1:2" x14ac:dyDescent="0.25">
      <c r="A1115" s="56">
        <v>43665</v>
      </c>
      <c r="B1115" s="158">
        <v>3.5350000000000001</v>
      </c>
    </row>
    <row r="1116" spans="1:2" x14ac:dyDescent="0.25">
      <c r="A1116" s="56">
        <v>43668</v>
      </c>
      <c r="B1116" s="158">
        <v>3.5339999999999998</v>
      </c>
    </row>
    <row r="1117" spans="1:2" x14ac:dyDescent="0.25">
      <c r="A1117" s="56">
        <v>43669</v>
      </c>
      <c r="B1117" s="158">
        <v>3.5369999999999999</v>
      </c>
    </row>
    <row r="1118" spans="1:2" x14ac:dyDescent="0.25">
      <c r="A1118" s="56">
        <v>43670</v>
      </c>
      <c r="B1118" s="158">
        <v>3.5209999999999999</v>
      </c>
    </row>
    <row r="1119" spans="1:2" x14ac:dyDescent="0.25">
      <c r="A1119" s="56">
        <v>43671</v>
      </c>
      <c r="B1119" s="158">
        <v>3.5230000000000001</v>
      </c>
    </row>
    <row r="1120" spans="1:2" x14ac:dyDescent="0.25">
      <c r="A1120" s="56">
        <v>43672</v>
      </c>
      <c r="B1120" s="158">
        <v>3.5259999999999998</v>
      </c>
    </row>
    <row r="1121" spans="1:2" x14ac:dyDescent="0.25">
      <c r="A1121" s="56">
        <v>43675</v>
      </c>
      <c r="B1121" s="158">
        <v>3.5249999999999999</v>
      </c>
    </row>
    <row r="1122" spans="1:2" x14ac:dyDescent="0.25">
      <c r="A1122" s="56">
        <v>43676</v>
      </c>
      <c r="B1122" s="158">
        <v>3.5</v>
      </c>
    </row>
    <row r="1123" spans="1:2" x14ac:dyDescent="0.25">
      <c r="A1123" s="56">
        <v>43677</v>
      </c>
      <c r="B1123" s="158">
        <v>3.4990000000000001</v>
      </c>
    </row>
    <row r="1124" spans="1:2" x14ac:dyDescent="0.25">
      <c r="A1124" s="56">
        <v>43678</v>
      </c>
      <c r="B1124" s="158">
        <v>3.524</v>
      </c>
    </row>
    <row r="1125" spans="1:2" x14ac:dyDescent="0.25">
      <c r="A1125" s="56">
        <v>43679</v>
      </c>
      <c r="B1125" s="158">
        <v>3.5089999999999999</v>
      </c>
    </row>
    <row r="1126" spans="1:2" x14ac:dyDescent="0.25">
      <c r="A1126" s="56">
        <v>43682</v>
      </c>
      <c r="B1126" s="158">
        <v>3.4940000000000002</v>
      </c>
    </row>
    <row r="1127" spans="1:2" x14ac:dyDescent="0.25">
      <c r="A1127" s="56">
        <v>43683</v>
      </c>
      <c r="B1127" s="158">
        <v>3.4940000000000002</v>
      </c>
    </row>
    <row r="1128" spans="1:2" x14ac:dyDescent="0.25">
      <c r="A1128" s="56">
        <v>43684</v>
      </c>
      <c r="B1128" s="158">
        <v>3.4870000000000001</v>
      </c>
    </row>
    <row r="1129" spans="1:2" x14ac:dyDescent="0.25">
      <c r="A1129" s="56">
        <v>43685</v>
      </c>
      <c r="B1129" s="158">
        <v>3.4830000000000001</v>
      </c>
    </row>
    <row r="1130" spans="1:2" x14ac:dyDescent="0.25">
      <c r="A1130" s="56">
        <v>43686</v>
      </c>
      <c r="B1130" s="158">
        <v>3.4790000000000001</v>
      </c>
    </row>
    <row r="1131" spans="1:2" x14ac:dyDescent="0.25">
      <c r="A1131" s="56">
        <v>43689</v>
      </c>
      <c r="B1131" s="158">
        <v>3.484</v>
      </c>
    </row>
    <row r="1132" spans="1:2" x14ac:dyDescent="0.25">
      <c r="A1132" s="56">
        <v>43690</v>
      </c>
      <c r="B1132" s="158">
        <v>3.4929999999999999</v>
      </c>
    </row>
    <row r="1133" spans="1:2" x14ac:dyDescent="0.25">
      <c r="A1133" s="56">
        <v>43691</v>
      </c>
      <c r="B1133" s="158">
        <v>3.4889999999999999</v>
      </c>
    </row>
    <row r="1134" spans="1:2" x14ac:dyDescent="0.25">
      <c r="A1134" s="56">
        <v>43692</v>
      </c>
      <c r="B1134" s="158">
        <v>3.5190000000000001</v>
      </c>
    </row>
    <row r="1135" spans="1:2" x14ac:dyDescent="0.25">
      <c r="A1135" s="56">
        <v>43693</v>
      </c>
      <c r="B1135" s="158">
        <v>3.5409999999999999</v>
      </c>
    </row>
    <row r="1136" spans="1:2" x14ac:dyDescent="0.25">
      <c r="A1136" s="56">
        <v>43696</v>
      </c>
      <c r="B1136" s="158">
        <v>3.5449999999999999</v>
      </c>
    </row>
    <row r="1137" spans="1:2" x14ac:dyDescent="0.25">
      <c r="A1137" s="56">
        <v>43697</v>
      </c>
      <c r="B1137" s="158">
        <v>3.524</v>
      </c>
    </row>
    <row r="1138" spans="1:2" x14ac:dyDescent="0.25">
      <c r="A1138" s="56">
        <v>43698</v>
      </c>
      <c r="B1138" s="158">
        <v>3.5270000000000001</v>
      </c>
    </row>
    <row r="1139" spans="1:2" x14ac:dyDescent="0.25">
      <c r="A1139" s="56">
        <v>43699</v>
      </c>
      <c r="B1139" s="158">
        <v>3.5249999999999999</v>
      </c>
    </row>
    <row r="1140" spans="1:2" x14ac:dyDescent="0.25">
      <c r="A1140" s="56">
        <v>43700</v>
      </c>
      <c r="B1140" s="158">
        <v>3.5110000000000001</v>
      </c>
    </row>
    <row r="1141" spans="1:2" x14ac:dyDescent="0.25">
      <c r="A1141" s="56">
        <v>43703</v>
      </c>
      <c r="B1141" s="158">
        <v>3.5190000000000001</v>
      </c>
    </row>
    <row r="1142" spans="1:2" x14ac:dyDescent="0.25">
      <c r="A1142" s="56">
        <v>43704</v>
      </c>
      <c r="B1142" s="158">
        <v>3.52</v>
      </c>
    </row>
    <row r="1143" spans="1:2" x14ac:dyDescent="0.25">
      <c r="A1143" s="56">
        <v>43705</v>
      </c>
      <c r="B1143" s="158">
        <v>3.524</v>
      </c>
    </row>
    <row r="1144" spans="1:2" x14ac:dyDescent="0.25">
      <c r="A1144" s="56">
        <v>43706</v>
      </c>
      <c r="B1144" s="158">
        <v>3.5209999999999999</v>
      </c>
    </row>
    <row r="1145" spans="1:2" x14ac:dyDescent="0.25">
      <c r="A1145" s="56">
        <v>43707</v>
      </c>
      <c r="B1145" s="158">
        <v>3.5350000000000001</v>
      </c>
    </row>
    <row r="1146" spans="1:2" x14ac:dyDescent="0.25">
      <c r="A1146" s="56">
        <v>43710</v>
      </c>
      <c r="B1146" s="158">
        <v>3.5379999999999998</v>
      </c>
    </row>
    <row r="1147" spans="1:2" x14ac:dyDescent="0.25">
      <c r="A1147" s="56">
        <v>43711</v>
      </c>
      <c r="B1147" s="158">
        <v>3.5489999999999999</v>
      </c>
    </row>
    <row r="1148" spans="1:2" x14ac:dyDescent="0.25">
      <c r="A1148" s="56">
        <v>43712</v>
      </c>
      <c r="B1148" s="158">
        <v>3.5270000000000001</v>
      </c>
    </row>
    <row r="1149" spans="1:2" x14ac:dyDescent="0.25">
      <c r="A1149" s="56">
        <v>43713</v>
      </c>
      <c r="B1149" s="158">
        <v>3.512</v>
      </c>
    </row>
    <row r="1150" spans="1:2" x14ac:dyDescent="0.25">
      <c r="A1150" s="56">
        <v>43714</v>
      </c>
      <c r="B1150" s="158">
        <v>3.5169999999999999</v>
      </c>
    </row>
    <row r="1151" spans="1:2" x14ac:dyDescent="0.25">
      <c r="A1151" s="56">
        <v>43717</v>
      </c>
      <c r="B1151" s="158">
        <v>3.5270000000000001</v>
      </c>
    </row>
    <row r="1152" spans="1:2" x14ac:dyDescent="0.25">
      <c r="A1152" s="56">
        <v>43718</v>
      </c>
      <c r="B1152" s="158">
        <v>3.5379999999999998</v>
      </c>
    </row>
    <row r="1153" spans="1:2" x14ac:dyDescent="0.25">
      <c r="A1153" s="56">
        <v>43719</v>
      </c>
      <c r="B1153" s="158">
        <v>3.544</v>
      </c>
    </row>
    <row r="1154" spans="1:2" x14ac:dyDescent="0.25">
      <c r="A1154" s="56">
        <v>43720</v>
      </c>
      <c r="B1154" s="158">
        <v>3.5409999999999999</v>
      </c>
    </row>
    <row r="1155" spans="1:2" x14ac:dyDescent="0.25">
      <c r="A1155" s="56">
        <v>43721</v>
      </c>
      <c r="B1155" s="158">
        <v>3.5270000000000001</v>
      </c>
    </row>
    <row r="1156" spans="1:2" x14ac:dyDescent="0.25">
      <c r="A1156" s="56">
        <v>43724</v>
      </c>
      <c r="B1156" s="158">
        <v>3.5379999999999998</v>
      </c>
    </row>
    <row r="1157" spans="1:2" x14ac:dyDescent="0.25">
      <c r="A1157" s="56">
        <v>43726</v>
      </c>
      <c r="B1157" s="158">
        <v>3.5409999999999999</v>
      </c>
    </row>
    <row r="1158" spans="1:2" x14ac:dyDescent="0.25">
      <c r="A1158" s="56">
        <v>43727</v>
      </c>
      <c r="B1158" s="158">
        <v>3.5209999999999999</v>
      </c>
    </row>
    <row r="1159" spans="1:2" x14ac:dyDescent="0.25">
      <c r="A1159" s="56">
        <v>43728</v>
      </c>
      <c r="B1159" s="158">
        <v>3.5129999999999999</v>
      </c>
    </row>
    <row r="1160" spans="1:2" x14ac:dyDescent="0.25">
      <c r="A1160" s="56">
        <v>43731</v>
      </c>
      <c r="B1160" s="158">
        <v>3.5169999999999999</v>
      </c>
    </row>
    <row r="1161" spans="1:2" x14ac:dyDescent="0.25">
      <c r="A1161" s="56">
        <v>43732</v>
      </c>
      <c r="B1161" s="158">
        <v>3.5070000000000001</v>
      </c>
    </row>
    <row r="1162" spans="1:2" x14ac:dyDescent="0.25">
      <c r="A1162" s="56">
        <v>43733</v>
      </c>
      <c r="B1162" s="158">
        <v>3.5009999999999999</v>
      </c>
    </row>
    <row r="1163" spans="1:2" x14ac:dyDescent="0.25">
      <c r="A1163" s="56">
        <v>43734</v>
      </c>
      <c r="B1163" s="158">
        <v>3.5169999999999999</v>
      </c>
    </row>
    <row r="1164" spans="1:2" x14ac:dyDescent="0.25">
      <c r="A1164" s="56">
        <v>43735</v>
      </c>
      <c r="B1164" s="158">
        <v>3.4820000000000002</v>
      </c>
    </row>
    <row r="1165" spans="1:2" x14ac:dyDescent="0.25">
      <c r="A1165" s="56">
        <v>43740</v>
      </c>
      <c r="B1165" s="158">
        <v>3.4849999999999999</v>
      </c>
    </row>
    <row r="1166" spans="1:2" x14ac:dyDescent="0.25">
      <c r="A1166" s="56">
        <v>43741</v>
      </c>
      <c r="B1166" s="158">
        <v>3.4929999999999999</v>
      </c>
    </row>
    <row r="1167" spans="1:2" x14ac:dyDescent="0.25">
      <c r="A1167" s="56">
        <v>43742</v>
      </c>
      <c r="B1167" s="158">
        <v>3.4809999999999999</v>
      </c>
    </row>
    <row r="1168" spans="1:2" x14ac:dyDescent="0.25">
      <c r="A1168" s="56">
        <v>43745</v>
      </c>
      <c r="B1168" s="158">
        <v>3.4929999999999999</v>
      </c>
    </row>
    <row r="1169" spans="1:2" x14ac:dyDescent="0.25">
      <c r="A1169" s="56">
        <v>43748</v>
      </c>
      <c r="B1169" s="158">
        <v>3.504</v>
      </c>
    </row>
    <row r="1170" spans="1:2" x14ac:dyDescent="0.25">
      <c r="A1170" s="56">
        <v>43749</v>
      </c>
      <c r="B1170" s="158">
        <v>3.51</v>
      </c>
    </row>
    <row r="1171" spans="1:2" x14ac:dyDescent="0.25">
      <c r="A1171" s="56">
        <v>43753</v>
      </c>
      <c r="B1171" s="158">
        <v>3.5129999999999999</v>
      </c>
    </row>
    <row r="1172" spans="1:2" x14ac:dyDescent="0.25">
      <c r="A1172" s="56">
        <v>43754</v>
      </c>
      <c r="B1172" s="158">
        <v>3.536</v>
      </c>
    </row>
    <row r="1173" spans="1:2" x14ac:dyDescent="0.25">
      <c r="A1173" s="56">
        <v>43755</v>
      </c>
      <c r="B1173" s="158">
        <v>3.5449999999999999</v>
      </c>
    </row>
    <row r="1174" spans="1:2" x14ac:dyDescent="0.25">
      <c r="A1174" s="56">
        <v>43756</v>
      </c>
      <c r="B1174" s="158">
        <v>3.5329999999999999</v>
      </c>
    </row>
    <row r="1175" spans="1:2" x14ac:dyDescent="0.25">
      <c r="A1175" s="56">
        <v>43760</v>
      </c>
      <c r="B1175" s="158">
        <v>3.5369999999999999</v>
      </c>
    </row>
    <row r="1176" spans="1:2" x14ac:dyDescent="0.25">
      <c r="A1176" s="56">
        <v>43761</v>
      </c>
      <c r="B1176" s="158">
        <v>3.5379999999999998</v>
      </c>
    </row>
    <row r="1177" spans="1:2" x14ac:dyDescent="0.25">
      <c r="A1177" s="56">
        <v>43762</v>
      </c>
      <c r="B1177" s="158">
        <v>3.5230000000000001</v>
      </c>
    </row>
    <row r="1178" spans="1:2" x14ac:dyDescent="0.25">
      <c r="A1178" s="56">
        <v>43763</v>
      </c>
      <c r="B1178" s="158">
        <v>3.5390000000000001</v>
      </c>
    </row>
    <row r="1179" spans="1:2" x14ac:dyDescent="0.25">
      <c r="A1179" s="56">
        <v>43766</v>
      </c>
      <c r="B1179" s="158">
        <v>3.5289999999999999</v>
      </c>
    </row>
    <row r="1180" spans="1:2" x14ac:dyDescent="0.25">
      <c r="A1180" s="56">
        <v>43767</v>
      </c>
      <c r="B1180" s="158">
        <v>3.53</v>
      </c>
    </row>
    <row r="1181" spans="1:2" x14ac:dyDescent="0.25">
      <c r="A1181" s="56">
        <v>43768</v>
      </c>
      <c r="B1181" s="158">
        <v>3.528</v>
      </c>
    </row>
    <row r="1182" spans="1:2" x14ac:dyDescent="0.25">
      <c r="A1182" s="56">
        <v>43769</v>
      </c>
      <c r="B1182" s="158">
        <v>3.5289999999999999</v>
      </c>
    </row>
    <row r="1183" spans="1:2" x14ac:dyDescent="0.25">
      <c r="A1183" s="56">
        <v>43770</v>
      </c>
      <c r="B1183" s="158">
        <v>3.5209999999999999</v>
      </c>
    </row>
    <row r="1184" spans="1:2" x14ac:dyDescent="0.25">
      <c r="A1184" s="56">
        <v>43773</v>
      </c>
      <c r="B1184" s="158">
        <v>3.5219999999999998</v>
      </c>
    </row>
    <row r="1185" spans="1:2" x14ac:dyDescent="0.25">
      <c r="A1185" s="56">
        <v>43774</v>
      </c>
      <c r="B1185" s="158">
        <v>3.5009999999999999</v>
      </c>
    </row>
    <row r="1186" spans="1:2" x14ac:dyDescent="0.25">
      <c r="A1186" s="56">
        <v>43775</v>
      </c>
      <c r="B1186" s="158">
        <v>3.49</v>
      </c>
    </row>
    <row r="1187" spans="1:2" x14ac:dyDescent="0.25">
      <c r="A1187" s="56">
        <v>43776</v>
      </c>
      <c r="B1187" s="158">
        <v>3.4870000000000001</v>
      </c>
    </row>
    <row r="1188" spans="1:2" x14ac:dyDescent="0.25">
      <c r="A1188" s="56">
        <v>43777</v>
      </c>
      <c r="B1188" s="158">
        <v>3.4950000000000001</v>
      </c>
    </row>
    <row r="1189" spans="1:2" x14ac:dyDescent="0.25">
      <c r="A1189" s="56">
        <v>43780</v>
      </c>
      <c r="B1189" s="158">
        <v>3.4990000000000001</v>
      </c>
    </row>
    <row r="1190" spans="1:2" x14ac:dyDescent="0.25">
      <c r="A1190" s="56">
        <v>43781</v>
      </c>
      <c r="B1190" s="158">
        <v>3.5110000000000001</v>
      </c>
    </row>
    <row r="1191" spans="1:2" x14ac:dyDescent="0.25">
      <c r="A1191" s="56">
        <v>43782</v>
      </c>
      <c r="B1191" s="158">
        <v>3.4950000000000001</v>
      </c>
    </row>
    <row r="1192" spans="1:2" x14ac:dyDescent="0.25">
      <c r="A1192" s="56">
        <v>43783</v>
      </c>
      <c r="B1192" s="158">
        <v>3.488</v>
      </c>
    </row>
    <row r="1193" spans="1:2" x14ac:dyDescent="0.25">
      <c r="A1193" s="56">
        <v>43784</v>
      </c>
      <c r="B1193" s="158">
        <v>3.4780000000000002</v>
      </c>
    </row>
    <row r="1194" spans="1:2" x14ac:dyDescent="0.25">
      <c r="A1194" s="56">
        <v>43787</v>
      </c>
      <c r="B1194" s="158">
        <v>3.4630000000000001</v>
      </c>
    </row>
    <row r="1195" spans="1:2" x14ac:dyDescent="0.25">
      <c r="A1195" s="56">
        <v>43788</v>
      </c>
      <c r="B1195" s="158">
        <v>3.4569999999999999</v>
      </c>
    </row>
    <row r="1196" spans="1:2" x14ac:dyDescent="0.25">
      <c r="A1196" s="56">
        <v>43789</v>
      </c>
      <c r="B1196" s="158">
        <v>3.4710000000000001</v>
      </c>
    </row>
    <row r="1197" spans="1:2" x14ac:dyDescent="0.25">
      <c r="A1197" s="56">
        <v>43790</v>
      </c>
      <c r="B1197" s="158">
        <v>3.4550000000000001</v>
      </c>
    </row>
    <row r="1198" spans="1:2" x14ac:dyDescent="0.25">
      <c r="A1198" s="56">
        <v>43791</v>
      </c>
      <c r="B1198" s="158">
        <v>3.46</v>
      </c>
    </row>
    <row r="1199" spans="1:2" x14ac:dyDescent="0.25">
      <c r="A1199" s="56">
        <v>43794</v>
      </c>
      <c r="B1199" s="158">
        <v>3.4609999999999999</v>
      </c>
    </row>
    <row r="1200" spans="1:2" x14ac:dyDescent="0.25">
      <c r="A1200" s="56">
        <v>43795</v>
      </c>
      <c r="B1200" s="158">
        <v>3.4630000000000001</v>
      </c>
    </row>
    <row r="1201" spans="1:2" x14ac:dyDescent="0.25">
      <c r="A1201" s="56">
        <v>43796</v>
      </c>
      <c r="B1201" s="158">
        <v>3.4710000000000001</v>
      </c>
    </row>
    <row r="1202" spans="1:2" x14ac:dyDescent="0.25">
      <c r="A1202" s="56">
        <v>43797</v>
      </c>
      <c r="B1202" s="158">
        <v>3.4710000000000001</v>
      </c>
    </row>
    <row r="1203" spans="1:2" x14ac:dyDescent="0.25">
      <c r="A1203" s="56">
        <v>43798</v>
      </c>
      <c r="B1203" s="158">
        <v>3.476</v>
      </c>
    </row>
    <row r="1204" spans="1:2" x14ac:dyDescent="0.25">
      <c r="A1204" s="56">
        <v>43801</v>
      </c>
      <c r="B1204" s="158">
        <v>3.4740000000000002</v>
      </c>
    </row>
    <row r="1205" spans="1:2" x14ac:dyDescent="0.25">
      <c r="A1205" s="56">
        <v>43802</v>
      </c>
      <c r="B1205" s="158">
        <v>3.4809999999999999</v>
      </c>
    </row>
    <row r="1206" spans="1:2" x14ac:dyDescent="0.25">
      <c r="A1206" s="56">
        <v>43803</v>
      </c>
      <c r="B1206" s="158">
        <v>3.4710000000000001</v>
      </c>
    </row>
    <row r="1207" spans="1:2" x14ac:dyDescent="0.25">
      <c r="A1207" s="56">
        <v>43804</v>
      </c>
      <c r="B1207" s="158">
        <v>3.4670000000000001</v>
      </c>
    </row>
    <row r="1208" spans="1:2" x14ac:dyDescent="0.25">
      <c r="A1208" s="56">
        <v>43805</v>
      </c>
      <c r="B1208" s="158">
        <v>3.4630000000000001</v>
      </c>
    </row>
    <row r="1209" spans="1:2" x14ac:dyDescent="0.25">
      <c r="A1209" s="56">
        <v>43808</v>
      </c>
      <c r="B1209" s="158">
        <v>3.4710000000000001</v>
      </c>
    </row>
    <row r="1210" spans="1:2" x14ac:dyDescent="0.25">
      <c r="A1210" s="56">
        <v>43809</v>
      </c>
      <c r="B1210" s="158">
        <v>3.4649999999999999</v>
      </c>
    </row>
    <row r="1211" spans="1:2" x14ac:dyDescent="0.25">
      <c r="A1211" s="56">
        <v>43810</v>
      </c>
      <c r="B1211" s="158">
        <v>3.4769999999999999</v>
      </c>
    </row>
    <row r="1212" spans="1:2" x14ac:dyDescent="0.25">
      <c r="A1212" s="56">
        <v>43811</v>
      </c>
      <c r="B1212" s="158">
        <v>3.4809999999999999</v>
      </c>
    </row>
    <row r="1213" spans="1:2" x14ac:dyDescent="0.25">
      <c r="A1213" s="56">
        <v>43812</v>
      </c>
      <c r="B1213" s="158">
        <v>3.476</v>
      </c>
    </row>
    <row r="1214" spans="1:2" x14ac:dyDescent="0.25">
      <c r="A1214" s="56">
        <v>43815</v>
      </c>
      <c r="B1214" s="158">
        <v>3.4980000000000002</v>
      </c>
    </row>
    <row r="1215" spans="1:2" x14ac:dyDescent="0.25">
      <c r="A1215" s="56">
        <v>43816</v>
      </c>
      <c r="B1215" s="158">
        <v>3.492</v>
      </c>
    </row>
    <row r="1216" spans="1:2" x14ac:dyDescent="0.25">
      <c r="A1216" s="56">
        <v>43817</v>
      </c>
      <c r="B1216" s="158">
        <v>3.5009999999999999</v>
      </c>
    </row>
    <row r="1217" spans="1:2" x14ac:dyDescent="0.25">
      <c r="A1217" s="56">
        <v>43818</v>
      </c>
      <c r="B1217" s="158">
        <v>3.4929999999999999</v>
      </c>
    </row>
    <row r="1218" spans="1:2" x14ac:dyDescent="0.25">
      <c r="A1218" s="56">
        <v>43819</v>
      </c>
      <c r="B1218" s="158">
        <v>3.4769999999999999</v>
      </c>
    </row>
    <row r="1219" spans="1:2" x14ac:dyDescent="0.25">
      <c r="A1219" s="56">
        <v>43822</v>
      </c>
      <c r="B1219" s="158">
        <v>3.472</v>
      </c>
    </row>
    <row r="1220" spans="1:2" x14ac:dyDescent="0.25">
      <c r="A1220" s="56">
        <v>43823</v>
      </c>
      <c r="B1220" s="158">
        <v>3.4660000000000002</v>
      </c>
    </row>
    <row r="1221" spans="1:2" x14ac:dyDescent="0.25">
      <c r="A1221" s="56">
        <v>43825</v>
      </c>
      <c r="B1221" s="158">
        <v>3.472</v>
      </c>
    </row>
    <row r="1222" spans="1:2" x14ac:dyDescent="0.25">
      <c r="A1222" s="56">
        <v>43826</v>
      </c>
      <c r="B1222" s="158">
        <v>3.468</v>
      </c>
    </row>
    <row r="1223" spans="1:2" x14ac:dyDescent="0.25">
      <c r="A1223" s="56">
        <v>43829</v>
      </c>
      <c r="B1223" s="158">
        <v>3.4630000000000001</v>
      </c>
    </row>
    <row r="1224" spans="1:2" x14ac:dyDescent="0.25">
      <c r="A1224" s="56">
        <v>43830</v>
      </c>
      <c r="B1224" s="158">
        <v>3.456</v>
      </c>
    </row>
    <row r="1225" spans="1:2" x14ac:dyDescent="0.25">
      <c r="A1225" s="56">
        <v>43832</v>
      </c>
      <c r="B1225" s="158">
        <v>3.452</v>
      </c>
    </row>
    <row r="1226" spans="1:2" x14ac:dyDescent="0.25">
      <c r="A1226" s="56">
        <v>43833</v>
      </c>
      <c r="B1226" s="158">
        <v>3.4670000000000001</v>
      </c>
    </row>
    <row r="1227" spans="1:2" x14ac:dyDescent="0.25">
      <c r="A1227" s="56">
        <v>43836</v>
      </c>
      <c r="B1227" s="158">
        <v>3.4750000000000001</v>
      </c>
    </row>
    <row r="1228" spans="1:2" x14ac:dyDescent="0.25">
      <c r="A1228" s="56">
        <v>43837</v>
      </c>
      <c r="B1228" s="158">
        <v>3.4670000000000001</v>
      </c>
    </row>
    <row r="1229" spans="1:2" x14ac:dyDescent="0.25">
      <c r="A1229" s="56">
        <v>43838</v>
      </c>
      <c r="B1229" s="158">
        <v>3.4649999999999999</v>
      </c>
    </row>
    <row r="1230" spans="1:2" x14ac:dyDescent="0.25">
      <c r="A1230" s="56">
        <v>43839</v>
      </c>
      <c r="B1230" s="158">
        <v>3.4710000000000001</v>
      </c>
    </row>
    <row r="1231" spans="1:2" x14ac:dyDescent="0.25">
      <c r="A1231" s="56">
        <v>43840</v>
      </c>
      <c r="B1231" s="158">
        <v>3.4729999999999999</v>
      </c>
    </row>
    <row r="1232" spans="1:2" x14ac:dyDescent="0.25">
      <c r="A1232" s="56">
        <v>43843</v>
      </c>
      <c r="B1232" s="158">
        <v>3.47</v>
      </c>
    </row>
    <row r="1233" spans="1:2" x14ac:dyDescent="0.25">
      <c r="A1233" s="56">
        <v>43844</v>
      </c>
      <c r="B1233" s="158">
        <v>3.47</v>
      </c>
    </row>
    <row r="1234" spans="1:2" x14ac:dyDescent="0.25">
      <c r="A1234" s="56">
        <v>43845</v>
      </c>
      <c r="B1234" s="158">
        <v>3.4590000000000001</v>
      </c>
    </row>
    <row r="1235" spans="1:2" x14ac:dyDescent="0.25">
      <c r="A1235" s="56">
        <v>43846</v>
      </c>
      <c r="B1235" s="158">
        <v>3.456</v>
      </c>
    </row>
    <row r="1236" spans="1:2" x14ac:dyDescent="0.25">
      <c r="A1236" s="56">
        <v>43847</v>
      </c>
      <c r="B1236" s="158">
        <v>3.4540000000000002</v>
      </c>
    </row>
    <row r="1237" spans="1:2" x14ac:dyDescent="0.25">
      <c r="A1237" s="56">
        <v>43850</v>
      </c>
      <c r="B1237" s="158">
        <v>3.456</v>
      </c>
    </row>
    <row r="1238" spans="1:2" x14ac:dyDescent="0.25">
      <c r="A1238" s="56">
        <v>43851</v>
      </c>
      <c r="B1238" s="158">
        <v>3.4550000000000001</v>
      </c>
    </row>
    <row r="1239" spans="1:2" x14ac:dyDescent="0.25">
      <c r="A1239" s="56">
        <v>43852</v>
      </c>
      <c r="B1239" s="158">
        <v>3.452</v>
      </c>
    </row>
    <row r="1240" spans="1:2" x14ac:dyDescent="0.25">
      <c r="A1240" s="56">
        <v>43853</v>
      </c>
      <c r="B1240" s="158">
        <v>3.4580000000000002</v>
      </c>
    </row>
    <row r="1241" spans="1:2" x14ac:dyDescent="0.25">
      <c r="A1241" s="56">
        <v>43854</v>
      </c>
      <c r="B1241" s="158">
        <v>3.4550000000000001</v>
      </c>
    </row>
    <row r="1242" spans="1:2" x14ac:dyDescent="0.25">
      <c r="A1242" s="56">
        <v>43857</v>
      </c>
      <c r="B1242" s="158">
        <v>3.4580000000000002</v>
      </c>
    </row>
    <row r="1243" spans="1:2" x14ac:dyDescent="0.25">
      <c r="A1243" s="56">
        <v>43858</v>
      </c>
      <c r="B1243" s="158">
        <v>3.4550000000000001</v>
      </c>
    </row>
    <row r="1244" spans="1:2" x14ac:dyDescent="0.25">
      <c r="A1244" s="56">
        <v>43859</v>
      </c>
      <c r="B1244" s="158">
        <v>3.4580000000000002</v>
      </c>
    </row>
    <row r="1245" spans="1:2" x14ac:dyDescent="0.25">
      <c r="A1245" s="56">
        <v>43860</v>
      </c>
      <c r="B1245" s="158">
        <v>3.45</v>
      </c>
    </row>
    <row r="1246" spans="1:2" x14ac:dyDescent="0.25">
      <c r="A1246" s="56">
        <v>43861</v>
      </c>
      <c r="B1246" s="158">
        <v>3.448</v>
      </c>
    </row>
    <row r="1247" spans="1:2" x14ac:dyDescent="0.25">
      <c r="A1247" s="56">
        <v>43864</v>
      </c>
      <c r="B1247" s="158">
        <v>3.4460000000000002</v>
      </c>
    </row>
    <row r="1248" spans="1:2" x14ac:dyDescent="0.25">
      <c r="A1248" s="56">
        <v>43865</v>
      </c>
      <c r="B1248" s="158">
        <v>3.448</v>
      </c>
    </row>
    <row r="1249" spans="1:2" x14ac:dyDescent="0.25">
      <c r="A1249" s="56">
        <v>43866</v>
      </c>
      <c r="B1249" s="158">
        <v>3.452</v>
      </c>
    </row>
    <row r="1250" spans="1:2" x14ac:dyDescent="0.25">
      <c r="A1250" s="56">
        <v>43867</v>
      </c>
      <c r="B1250" s="158">
        <v>3.4390000000000001</v>
      </c>
    </row>
    <row r="1251" spans="1:2" x14ac:dyDescent="0.25">
      <c r="A1251" s="56">
        <v>43868</v>
      </c>
      <c r="B1251" s="158">
        <v>3.4260000000000002</v>
      </c>
    </row>
    <row r="1252" spans="1:2" x14ac:dyDescent="0.25">
      <c r="A1252" s="56">
        <v>43871</v>
      </c>
      <c r="B1252" s="158">
        <v>3.4220000000000002</v>
      </c>
    </row>
    <row r="1253" spans="1:2" x14ac:dyDescent="0.25">
      <c r="A1253" s="56">
        <v>43872</v>
      </c>
      <c r="B1253" s="158">
        <v>3.419</v>
      </c>
    </row>
    <row r="1254" spans="1:2" x14ac:dyDescent="0.25">
      <c r="A1254" s="56">
        <v>43873</v>
      </c>
      <c r="B1254" s="158">
        <v>3.423</v>
      </c>
    </row>
    <row r="1255" spans="1:2" x14ac:dyDescent="0.25">
      <c r="A1255" s="56">
        <v>43874</v>
      </c>
      <c r="B1255" s="158">
        <v>3.431</v>
      </c>
    </row>
    <row r="1256" spans="1:2" x14ac:dyDescent="0.25">
      <c r="A1256" s="56">
        <v>43875</v>
      </c>
      <c r="B1256" s="158">
        <v>3.4340000000000002</v>
      </c>
    </row>
    <row r="1257" spans="1:2" x14ac:dyDescent="0.25">
      <c r="A1257" s="56">
        <v>43878</v>
      </c>
      <c r="B1257" s="158">
        <v>3.4279999999999999</v>
      </c>
    </row>
    <row r="1258" spans="1:2" x14ac:dyDescent="0.25">
      <c r="A1258" s="56">
        <v>43879</v>
      </c>
      <c r="B1258" s="158">
        <v>3.4159999999999999</v>
      </c>
    </row>
    <row r="1259" spans="1:2" x14ac:dyDescent="0.25">
      <c r="A1259" s="56">
        <v>43880</v>
      </c>
      <c r="B1259" s="158">
        <v>3.4239999999999999</v>
      </c>
    </row>
    <row r="1260" spans="1:2" x14ac:dyDescent="0.25">
      <c r="A1260" s="56">
        <v>43881</v>
      </c>
      <c r="B1260" s="158">
        <v>3.4319999999999999</v>
      </c>
    </row>
    <row r="1261" spans="1:2" x14ac:dyDescent="0.25">
      <c r="A1261" s="56">
        <v>43882</v>
      </c>
      <c r="B1261" s="158">
        <v>3.4239999999999999</v>
      </c>
    </row>
    <row r="1262" spans="1:2" x14ac:dyDescent="0.25">
      <c r="A1262" s="56">
        <v>43885</v>
      </c>
      <c r="B1262" s="158">
        <v>3.4369999999999998</v>
      </c>
    </row>
    <row r="1263" spans="1:2" x14ac:dyDescent="0.25">
      <c r="A1263" s="56">
        <v>43886</v>
      </c>
      <c r="B1263" s="158">
        <v>3.4289999999999998</v>
      </c>
    </row>
    <row r="1264" spans="1:2" x14ac:dyDescent="0.25">
      <c r="A1264" s="56">
        <v>43887</v>
      </c>
      <c r="B1264" s="158">
        <v>3.4420000000000002</v>
      </c>
    </row>
    <row r="1265" spans="1:2" x14ac:dyDescent="0.25">
      <c r="A1265" s="56">
        <v>43888</v>
      </c>
      <c r="B1265" s="158">
        <v>3.4340000000000002</v>
      </c>
    </row>
    <row r="1266" spans="1:2" x14ac:dyDescent="0.25">
      <c r="A1266" s="56">
        <v>43889</v>
      </c>
      <c r="B1266" s="158">
        <v>3.4670000000000001</v>
      </c>
    </row>
    <row r="1267" spans="1:2" x14ac:dyDescent="0.25">
      <c r="A1267" s="56">
        <v>43893</v>
      </c>
      <c r="B1267" s="158">
        <v>3.4609999999999999</v>
      </c>
    </row>
    <row r="1268" spans="1:2" x14ac:dyDescent="0.25">
      <c r="A1268" s="56">
        <v>43894</v>
      </c>
      <c r="B1268" s="158">
        <v>3.46</v>
      </c>
    </row>
    <row r="1269" spans="1:2" x14ac:dyDescent="0.25">
      <c r="A1269" s="56">
        <v>43895</v>
      </c>
      <c r="B1269" s="158">
        <v>3.4660000000000002</v>
      </c>
    </row>
    <row r="1270" spans="1:2" x14ac:dyDescent="0.25">
      <c r="A1270" s="56">
        <v>43896</v>
      </c>
      <c r="B1270" s="158">
        <v>3.4860000000000002</v>
      </c>
    </row>
    <row r="1271" spans="1:2" x14ac:dyDescent="0.25">
      <c r="A1271" s="56">
        <v>43899</v>
      </c>
      <c r="B1271" s="158">
        <v>3.508</v>
      </c>
    </row>
    <row r="1272" spans="1:2" x14ac:dyDescent="0.25">
      <c r="A1272" s="56">
        <v>43902</v>
      </c>
      <c r="B1272" s="158">
        <v>3.6389999999999998</v>
      </c>
    </row>
    <row r="1273" spans="1:2" x14ac:dyDescent="0.25">
      <c r="A1273" s="56">
        <v>43903</v>
      </c>
      <c r="B1273" s="158">
        <v>3.6520000000000001</v>
      </c>
    </row>
    <row r="1274" spans="1:2" x14ac:dyDescent="0.25">
      <c r="A1274" s="56">
        <v>43906</v>
      </c>
      <c r="B1274" s="158">
        <v>3.7280000000000002</v>
      </c>
    </row>
    <row r="1275" spans="1:2" x14ac:dyDescent="0.25">
      <c r="A1275" s="56">
        <v>43907</v>
      </c>
      <c r="B1275" s="158">
        <v>3.8620000000000001</v>
      </c>
    </row>
    <row r="1276" spans="1:2" x14ac:dyDescent="0.25">
      <c r="A1276" s="56">
        <v>43908</v>
      </c>
      <c r="B1276" s="158">
        <v>3.827</v>
      </c>
    </row>
    <row r="1277" spans="1:2" x14ac:dyDescent="0.25">
      <c r="A1277" s="56">
        <v>43909</v>
      </c>
      <c r="B1277" s="158">
        <v>3.6829999999999998</v>
      </c>
    </row>
    <row r="1278" spans="1:2" x14ac:dyDescent="0.25">
      <c r="A1278" s="56">
        <v>43910</v>
      </c>
      <c r="B1278" s="158">
        <v>3.597</v>
      </c>
    </row>
    <row r="1279" spans="1:2" x14ac:dyDescent="0.25">
      <c r="A1279" s="56">
        <v>43913</v>
      </c>
      <c r="B1279" s="158">
        <v>3.698</v>
      </c>
    </row>
    <row r="1280" spans="1:2" x14ac:dyDescent="0.25">
      <c r="A1280" s="56">
        <v>43914</v>
      </c>
      <c r="B1280" s="158">
        <v>3.6579999999999999</v>
      </c>
    </row>
    <row r="1281" spans="1:2" x14ac:dyDescent="0.25">
      <c r="A1281" s="56">
        <v>43915</v>
      </c>
      <c r="B1281" s="158">
        <v>3.6419999999999999</v>
      </c>
    </row>
    <row r="1282" spans="1:2" x14ac:dyDescent="0.25">
      <c r="A1282" s="56">
        <v>43916</v>
      </c>
      <c r="B1282" s="158">
        <v>3.6240000000000001</v>
      </c>
    </row>
    <row r="1283" spans="1:2" x14ac:dyDescent="0.25">
      <c r="A1283" s="56">
        <v>43917</v>
      </c>
      <c r="B1283" s="158">
        <v>3.5979999999999999</v>
      </c>
    </row>
    <row r="1284" spans="1:2" x14ac:dyDescent="0.25">
      <c r="A1284" s="56">
        <v>43920</v>
      </c>
      <c r="B1284" s="158">
        <v>3.5859999999999999</v>
      </c>
    </row>
    <row r="1285" spans="1:2" x14ac:dyDescent="0.25">
      <c r="A1285" s="56">
        <v>43921</v>
      </c>
      <c r="B1285" s="158">
        <v>3.5649999999999999</v>
      </c>
    </row>
    <row r="1286" spans="1:2" x14ac:dyDescent="0.25">
      <c r="A1286" s="56">
        <v>43922</v>
      </c>
      <c r="B1286" s="158">
        <v>3.556</v>
      </c>
    </row>
    <row r="1287" spans="1:2" x14ac:dyDescent="0.25">
      <c r="A1287" s="56">
        <v>43923</v>
      </c>
      <c r="B1287" s="158">
        <v>3.63</v>
      </c>
    </row>
    <row r="1288" spans="1:2" x14ac:dyDescent="0.25">
      <c r="A1288" s="56">
        <v>43924</v>
      </c>
      <c r="B1288" s="158">
        <v>3.6360000000000001</v>
      </c>
    </row>
    <row r="1289" spans="1:2" x14ac:dyDescent="0.25">
      <c r="A1289" s="56">
        <v>43927</v>
      </c>
      <c r="B1289" s="158">
        <v>3.6269999999999998</v>
      </c>
    </row>
    <row r="1290" spans="1:2" x14ac:dyDescent="0.25">
      <c r="A1290" s="56">
        <v>43928</v>
      </c>
      <c r="B1290" s="158">
        <v>3.6040000000000001</v>
      </c>
    </row>
    <row r="1291" spans="1:2" x14ac:dyDescent="0.25">
      <c r="A1291" s="56">
        <v>43935</v>
      </c>
      <c r="B1291" s="158">
        <v>3.5790000000000002</v>
      </c>
    </row>
    <row r="1292" spans="1:2" x14ac:dyDescent="0.25">
      <c r="A1292" s="56">
        <v>43937</v>
      </c>
      <c r="B1292" s="158">
        <v>3.5939999999999999</v>
      </c>
    </row>
    <row r="1293" spans="1:2" x14ac:dyDescent="0.25">
      <c r="A1293" s="56">
        <v>43938</v>
      </c>
      <c r="B1293" s="158">
        <v>3.5910000000000002</v>
      </c>
    </row>
    <row r="1294" spans="1:2" x14ac:dyDescent="0.25">
      <c r="A1294" s="56">
        <v>43941</v>
      </c>
      <c r="B1294" s="158">
        <v>3.58</v>
      </c>
    </row>
    <row r="1295" spans="1:2" x14ac:dyDescent="0.25">
      <c r="A1295" s="56">
        <v>43942</v>
      </c>
      <c r="B1295" s="158">
        <v>3.552</v>
      </c>
    </row>
    <row r="1296" spans="1:2" x14ac:dyDescent="0.25">
      <c r="A1296" s="56">
        <v>43943</v>
      </c>
      <c r="B1296" s="158">
        <v>3.5409999999999999</v>
      </c>
    </row>
    <row r="1297" spans="1:2" x14ac:dyDescent="0.25">
      <c r="A1297" s="56">
        <v>43944</v>
      </c>
      <c r="B1297" s="158">
        <v>3.5569999999999999</v>
      </c>
    </row>
    <row r="1298" spans="1:2" x14ac:dyDescent="0.25">
      <c r="A1298" s="56">
        <v>43945</v>
      </c>
      <c r="B1298" s="158">
        <v>3.524</v>
      </c>
    </row>
    <row r="1299" spans="1:2" x14ac:dyDescent="0.25">
      <c r="A1299" s="56">
        <v>43948</v>
      </c>
      <c r="B1299" s="158">
        <v>3.5150000000000001</v>
      </c>
    </row>
    <row r="1300" spans="1:2" x14ac:dyDescent="0.25">
      <c r="A1300" s="56">
        <v>43949</v>
      </c>
      <c r="B1300" s="158">
        <v>3.4990000000000001</v>
      </c>
    </row>
    <row r="1301" spans="1:2" x14ac:dyDescent="0.25">
      <c r="A1301" s="56">
        <v>43951</v>
      </c>
      <c r="B1301" s="158">
        <v>3.5</v>
      </c>
    </row>
    <row r="1302" spans="1:2" x14ac:dyDescent="0.25">
      <c r="A1302" s="56">
        <v>43952</v>
      </c>
      <c r="B1302" s="158">
        <v>3.4910000000000001</v>
      </c>
    </row>
    <row r="1303" spans="1:2" x14ac:dyDescent="0.25">
      <c r="A1303" s="56">
        <v>43955</v>
      </c>
      <c r="B1303" s="158">
        <v>3.5270000000000001</v>
      </c>
    </row>
    <row r="1304" spans="1:2" x14ac:dyDescent="0.25">
      <c r="A1304" s="56">
        <v>43956</v>
      </c>
      <c r="B1304" s="158">
        <v>3.524</v>
      </c>
    </row>
    <row r="1305" spans="1:2" x14ac:dyDescent="0.25">
      <c r="A1305" s="56">
        <v>43957</v>
      </c>
      <c r="B1305" s="158">
        <v>3.5110000000000001</v>
      </c>
    </row>
    <row r="1306" spans="1:2" x14ac:dyDescent="0.25">
      <c r="A1306" s="56">
        <v>43958</v>
      </c>
      <c r="B1306" s="158">
        <v>3.516</v>
      </c>
    </row>
    <row r="1307" spans="1:2" x14ac:dyDescent="0.25">
      <c r="A1307" s="56">
        <v>43962</v>
      </c>
      <c r="B1307" s="158">
        <v>3.5179999999999998</v>
      </c>
    </row>
    <row r="1308" spans="1:2" x14ac:dyDescent="0.25">
      <c r="A1308" s="56">
        <v>43963</v>
      </c>
      <c r="B1308" s="158">
        <v>3.5070000000000001</v>
      </c>
    </row>
    <row r="1309" spans="1:2" x14ac:dyDescent="0.25">
      <c r="A1309" s="56">
        <v>43964</v>
      </c>
      <c r="B1309" s="158">
        <v>3.5110000000000001</v>
      </c>
    </row>
    <row r="1310" spans="1:2" x14ac:dyDescent="0.25">
      <c r="A1310" s="56">
        <v>43965</v>
      </c>
      <c r="B1310" s="158">
        <v>3.5459999999999998</v>
      </c>
    </row>
    <row r="1311" spans="1:2" x14ac:dyDescent="0.25">
      <c r="A1311" s="56">
        <v>43966</v>
      </c>
      <c r="B1311" s="158">
        <v>3.5329999999999999</v>
      </c>
    </row>
    <row r="1312" spans="1:2" x14ac:dyDescent="0.25">
      <c r="A1312" s="56">
        <v>43969</v>
      </c>
      <c r="B1312" s="158">
        <v>3.5430000000000001</v>
      </c>
    </row>
    <row r="1313" spans="1:2" x14ac:dyDescent="0.25">
      <c r="A1313" s="56">
        <v>43970</v>
      </c>
      <c r="B1313" s="158">
        <v>3.5249999999999999</v>
      </c>
    </row>
    <row r="1314" spans="1:2" x14ac:dyDescent="0.25">
      <c r="A1314" s="56">
        <v>43971</v>
      </c>
      <c r="B1314" s="158">
        <v>3.504</v>
      </c>
    </row>
    <row r="1315" spans="1:2" x14ac:dyDescent="0.25">
      <c r="A1315" s="56">
        <v>43972</v>
      </c>
      <c r="B1315" s="158">
        <v>3.5139999999999998</v>
      </c>
    </row>
    <row r="1316" spans="1:2" x14ac:dyDescent="0.25">
      <c r="A1316" s="56">
        <v>43973</v>
      </c>
      <c r="B1316" s="158">
        <v>3.5289999999999999</v>
      </c>
    </row>
    <row r="1317" spans="1:2" x14ac:dyDescent="0.25">
      <c r="A1317" s="56">
        <v>43977</v>
      </c>
      <c r="B1317" s="158">
        <v>3.5150000000000001</v>
      </c>
    </row>
    <row r="1318" spans="1:2" x14ac:dyDescent="0.25">
      <c r="A1318" s="56">
        <v>43978</v>
      </c>
      <c r="B1318" s="158">
        <v>3.4990000000000001</v>
      </c>
    </row>
    <row r="1319" spans="1:2" x14ac:dyDescent="0.25">
      <c r="A1319" s="56">
        <v>43979</v>
      </c>
      <c r="B1319" s="158">
        <v>3.5019999999999998</v>
      </c>
    </row>
    <row r="1320" spans="1:2" x14ac:dyDescent="0.25">
      <c r="A1320" s="56">
        <v>43983</v>
      </c>
      <c r="B1320" s="158">
        <v>3.5089999999999999</v>
      </c>
    </row>
    <row r="1321" spans="1:2" x14ac:dyDescent="0.25">
      <c r="A1321" s="56">
        <v>43984</v>
      </c>
      <c r="B1321" s="158">
        <v>3.484</v>
      </c>
    </row>
    <row r="1322" spans="1:2" x14ac:dyDescent="0.25">
      <c r="A1322" s="56">
        <v>43985</v>
      </c>
      <c r="B1322" s="158">
        <v>3.468</v>
      </c>
    </row>
    <row r="1323" spans="1:2" x14ac:dyDescent="0.25">
      <c r="A1323" s="56">
        <v>43986</v>
      </c>
      <c r="B1323" s="158">
        <v>3.4790000000000001</v>
      </c>
    </row>
    <row r="1324" spans="1:2" x14ac:dyDescent="0.25">
      <c r="A1324" s="56">
        <v>43987</v>
      </c>
      <c r="B1324" s="158">
        <v>3.4550000000000001</v>
      </c>
    </row>
    <row r="1325" spans="1:2" x14ac:dyDescent="0.25">
      <c r="A1325" s="56">
        <v>43990</v>
      </c>
      <c r="B1325" s="158">
        <v>3.4620000000000002</v>
      </c>
    </row>
    <row r="1326" spans="1:2" x14ac:dyDescent="0.25">
      <c r="A1326" s="56">
        <v>43991</v>
      </c>
      <c r="B1326" s="158">
        <v>3.4569999999999999</v>
      </c>
    </row>
    <row r="1327" spans="1:2" x14ac:dyDescent="0.25">
      <c r="A1327" s="56">
        <v>43992</v>
      </c>
      <c r="B1327" s="158">
        <v>3.4470000000000001</v>
      </c>
    </row>
    <row r="1328" spans="1:2" x14ac:dyDescent="0.25">
      <c r="A1328" s="56">
        <v>43993</v>
      </c>
      <c r="B1328" s="158">
        <v>3.4510000000000001</v>
      </c>
    </row>
    <row r="1329" spans="1:2" x14ac:dyDescent="0.25">
      <c r="A1329" s="56">
        <v>43994</v>
      </c>
      <c r="B1329" s="158">
        <v>3.464</v>
      </c>
    </row>
    <row r="1330" spans="1:2" x14ac:dyDescent="0.25">
      <c r="A1330" s="56">
        <v>43997</v>
      </c>
      <c r="B1330" s="158">
        <v>3.4950000000000001</v>
      </c>
    </row>
    <row r="1331" spans="1:2" x14ac:dyDescent="0.25">
      <c r="A1331" s="56">
        <v>43998</v>
      </c>
      <c r="B1331" s="158">
        <v>3.472</v>
      </c>
    </row>
    <row r="1332" spans="1:2" x14ac:dyDescent="0.25">
      <c r="A1332" s="56">
        <v>43999</v>
      </c>
      <c r="B1332" s="158">
        <v>3.456</v>
      </c>
    </row>
    <row r="1333" spans="1:2" x14ac:dyDescent="0.25">
      <c r="A1333" s="56">
        <v>44000</v>
      </c>
      <c r="B1333" s="158">
        <v>3.4510000000000001</v>
      </c>
    </row>
    <row r="1334" spans="1:2" x14ac:dyDescent="0.25">
      <c r="A1334" s="56">
        <v>44001</v>
      </c>
      <c r="B1334" s="158">
        <v>3.4470000000000001</v>
      </c>
    </row>
    <row r="1335" spans="1:2" x14ac:dyDescent="0.25">
      <c r="A1335" s="56">
        <v>44004</v>
      </c>
      <c r="B1335" s="158">
        <v>3.4460000000000002</v>
      </c>
    </row>
    <row r="1336" spans="1:2" x14ac:dyDescent="0.25">
      <c r="A1336" s="56">
        <v>44005</v>
      </c>
      <c r="B1336" s="158">
        <v>3.4340000000000002</v>
      </c>
    </row>
    <row r="1337" spans="1:2" x14ac:dyDescent="0.25">
      <c r="A1337" s="56">
        <v>44006</v>
      </c>
      <c r="B1337" s="158">
        <v>3.4249999999999998</v>
      </c>
    </row>
    <row r="1338" spans="1:2" x14ac:dyDescent="0.25">
      <c r="A1338" s="56">
        <v>44007</v>
      </c>
      <c r="B1338" s="158">
        <v>3.4420000000000002</v>
      </c>
    </row>
    <row r="1339" spans="1:2" x14ac:dyDescent="0.25">
      <c r="A1339" s="56">
        <v>44008</v>
      </c>
      <c r="B1339" s="158">
        <v>3.4369999999999998</v>
      </c>
    </row>
    <row r="1340" spans="1:2" x14ac:dyDescent="0.25">
      <c r="A1340" s="56">
        <v>44011</v>
      </c>
      <c r="B1340" s="158">
        <v>3.4359999999999999</v>
      </c>
    </row>
    <row r="1341" spans="1:2" x14ac:dyDescent="0.25">
      <c r="A1341" s="56">
        <v>44012</v>
      </c>
      <c r="B1341" s="158">
        <v>3.4660000000000002</v>
      </c>
    </row>
    <row r="1342" spans="1:2" x14ac:dyDescent="0.25">
      <c r="A1342" s="56">
        <v>44013</v>
      </c>
      <c r="B1342" s="158">
        <v>3.4540000000000002</v>
      </c>
    </row>
    <row r="1343" spans="1:2" x14ac:dyDescent="0.25">
      <c r="A1343" s="56">
        <v>44014</v>
      </c>
      <c r="B1343" s="158">
        <v>3.448</v>
      </c>
    </row>
    <row r="1344" spans="1:2" x14ac:dyDescent="0.25">
      <c r="A1344" s="56">
        <v>44015</v>
      </c>
      <c r="B1344" s="158">
        <v>3.4340000000000002</v>
      </c>
    </row>
    <row r="1345" spans="1:2" x14ac:dyDescent="0.25">
      <c r="A1345" s="56">
        <v>44018</v>
      </c>
      <c r="B1345" s="158">
        <v>3.4420000000000002</v>
      </c>
    </row>
    <row r="1346" spans="1:2" x14ac:dyDescent="0.25">
      <c r="A1346" s="56">
        <v>44019</v>
      </c>
      <c r="B1346" s="158">
        <v>3.45</v>
      </c>
    </row>
    <row r="1347" spans="1:2" x14ac:dyDescent="0.25">
      <c r="A1347" s="56">
        <v>44020</v>
      </c>
      <c r="B1347" s="158">
        <v>3.4550000000000001</v>
      </c>
    </row>
    <row r="1348" spans="1:2" x14ac:dyDescent="0.25">
      <c r="A1348" s="56">
        <v>44021</v>
      </c>
      <c r="B1348" s="158">
        <v>3.444</v>
      </c>
    </row>
    <row r="1349" spans="1:2" x14ac:dyDescent="0.25">
      <c r="A1349" s="56">
        <v>44022</v>
      </c>
      <c r="B1349" s="158">
        <v>3.4569999999999999</v>
      </c>
    </row>
    <row r="1350" spans="1:2" x14ac:dyDescent="0.25">
      <c r="A1350" s="56">
        <v>44025</v>
      </c>
      <c r="B1350" s="158">
        <v>3.4420000000000002</v>
      </c>
    </row>
    <row r="1351" spans="1:2" x14ac:dyDescent="0.25">
      <c r="A1351" s="56">
        <v>44026</v>
      </c>
      <c r="B1351" s="158">
        <v>3.4420000000000002</v>
      </c>
    </row>
    <row r="1352" spans="1:2" x14ac:dyDescent="0.25">
      <c r="A1352" s="56">
        <v>44027</v>
      </c>
      <c r="B1352" s="158">
        <v>3.431</v>
      </c>
    </row>
    <row r="1353" spans="1:2" x14ac:dyDescent="0.25">
      <c r="A1353" s="56">
        <v>44028</v>
      </c>
      <c r="B1353" s="158">
        <v>3.427</v>
      </c>
    </row>
    <row r="1354" spans="1:2" x14ac:dyDescent="0.25">
      <c r="A1354" s="56">
        <v>44029</v>
      </c>
      <c r="B1354" s="158">
        <v>3.4470000000000001</v>
      </c>
    </row>
    <row r="1355" spans="1:2" x14ac:dyDescent="0.25">
      <c r="A1355" s="56">
        <v>44032</v>
      </c>
      <c r="B1355" s="158">
        <v>3.431</v>
      </c>
    </row>
    <row r="1356" spans="1:2" x14ac:dyDescent="0.25">
      <c r="A1356" s="56">
        <v>44033</v>
      </c>
      <c r="B1356" s="158">
        <v>3.4209999999999998</v>
      </c>
    </row>
    <row r="1357" spans="1:2" x14ac:dyDescent="0.25">
      <c r="A1357" s="56">
        <v>44034</v>
      </c>
      <c r="B1357" s="158">
        <v>3.419</v>
      </c>
    </row>
    <row r="1358" spans="1:2" x14ac:dyDescent="0.25">
      <c r="A1358" s="56">
        <v>44035</v>
      </c>
      <c r="B1358" s="158">
        <v>3.4209999999999998</v>
      </c>
    </row>
    <row r="1359" spans="1:2" x14ac:dyDescent="0.25">
      <c r="A1359" s="56">
        <v>44036</v>
      </c>
      <c r="B1359" s="158">
        <v>3.42</v>
      </c>
    </row>
    <row r="1360" spans="1:2" x14ac:dyDescent="0.25">
      <c r="A1360" s="56">
        <v>44039</v>
      </c>
      <c r="B1360" s="158">
        <v>3.4129999999999998</v>
      </c>
    </row>
    <row r="1361" spans="1:2" x14ac:dyDescent="0.25">
      <c r="A1361" s="56">
        <v>44040</v>
      </c>
      <c r="B1361" s="158">
        <v>3.415</v>
      </c>
    </row>
    <row r="1362" spans="1:2" x14ac:dyDescent="0.25">
      <c r="A1362" s="56">
        <v>44041</v>
      </c>
      <c r="B1362" s="158">
        <v>3.4089999999999998</v>
      </c>
    </row>
    <row r="1363" spans="1:2" x14ac:dyDescent="0.25">
      <c r="A1363" s="56">
        <v>44043</v>
      </c>
      <c r="B1363" s="158">
        <v>3.4079999999999999</v>
      </c>
    </row>
    <row r="1364" spans="1:2" x14ac:dyDescent="0.25">
      <c r="A1364" s="56">
        <v>44046</v>
      </c>
      <c r="B1364" s="158">
        <v>3.415</v>
      </c>
    </row>
    <row r="1365" spans="1:2" x14ac:dyDescent="0.25">
      <c r="A1365" s="56">
        <v>44047</v>
      </c>
      <c r="B1365" s="158">
        <v>3.4239999999999999</v>
      </c>
    </row>
    <row r="1366" spans="1:2" x14ac:dyDescent="0.25">
      <c r="A1366" s="56">
        <v>44048</v>
      </c>
      <c r="B1366" s="158">
        <v>3.4119999999999999</v>
      </c>
    </row>
    <row r="1367" spans="1:2" x14ac:dyDescent="0.25">
      <c r="A1367" s="56">
        <v>44049</v>
      </c>
      <c r="B1367" s="158">
        <v>3.4089999999999998</v>
      </c>
    </row>
    <row r="1368" spans="1:2" x14ac:dyDescent="0.25">
      <c r="A1368" s="56">
        <v>44050</v>
      </c>
      <c r="B1368" s="158">
        <v>3.4089999999999998</v>
      </c>
    </row>
    <row r="1369" spans="1:2" x14ac:dyDescent="0.25">
      <c r="A1369" s="56">
        <v>44053</v>
      </c>
      <c r="B1369" s="158">
        <v>3.4140000000000001</v>
      </c>
    </row>
    <row r="1370" spans="1:2" x14ac:dyDescent="0.25">
      <c r="A1370" s="56">
        <v>44054</v>
      </c>
      <c r="B1370" s="158">
        <v>3.4020000000000001</v>
      </c>
    </row>
    <row r="1371" spans="1:2" x14ac:dyDescent="0.25">
      <c r="A1371" s="56">
        <v>44055</v>
      </c>
      <c r="B1371" s="158">
        <v>3.4060000000000001</v>
      </c>
    </row>
    <row r="1372" spans="1:2" x14ac:dyDescent="0.25">
      <c r="A1372" s="56">
        <v>44056</v>
      </c>
      <c r="B1372" s="158">
        <v>3.4060000000000001</v>
      </c>
    </row>
    <row r="1373" spans="1:2" x14ac:dyDescent="0.25">
      <c r="A1373" s="56">
        <v>44057</v>
      </c>
      <c r="B1373" s="158">
        <v>3.4039999999999999</v>
      </c>
    </row>
    <row r="1374" spans="1:2" x14ac:dyDescent="0.25">
      <c r="A1374" s="56">
        <v>44060</v>
      </c>
      <c r="B1374" s="158">
        <v>3.4089999999999998</v>
      </c>
    </row>
    <row r="1375" spans="1:2" x14ac:dyDescent="0.25">
      <c r="A1375" s="56">
        <v>44061</v>
      </c>
      <c r="B1375" s="158">
        <v>3.4009999999999998</v>
      </c>
    </row>
    <row r="1376" spans="1:2" x14ac:dyDescent="0.25">
      <c r="A1376" s="56">
        <v>44062</v>
      </c>
      <c r="B1376" s="158">
        <v>3.4</v>
      </c>
    </row>
    <row r="1377" spans="1:2" x14ac:dyDescent="0.25">
      <c r="A1377" s="56">
        <v>44063</v>
      </c>
      <c r="B1377" s="158">
        <v>3.4020000000000001</v>
      </c>
    </row>
    <row r="1378" spans="1:2" x14ac:dyDescent="0.25">
      <c r="A1378" s="56">
        <v>44064</v>
      </c>
      <c r="B1378" s="158">
        <v>3.4039999999999999</v>
      </c>
    </row>
    <row r="1379" spans="1:2" x14ac:dyDescent="0.25">
      <c r="A1379" s="56">
        <v>44067</v>
      </c>
      <c r="B1379" s="158">
        <v>3.4020000000000001</v>
      </c>
    </row>
    <row r="1380" spans="1:2" x14ac:dyDescent="0.25">
      <c r="A1380" s="56">
        <v>44068</v>
      </c>
      <c r="B1380" s="158">
        <v>3.4</v>
      </c>
    </row>
    <row r="1381" spans="1:2" x14ac:dyDescent="0.25">
      <c r="A1381" s="56">
        <v>44069</v>
      </c>
      <c r="B1381" s="158">
        <v>3.4009999999999998</v>
      </c>
    </row>
    <row r="1382" spans="1:2" x14ac:dyDescent="0.25">
      <c r="A1382" s="56">
        <v>44070</v>
      </c>
      <c r="B1382" s="158">
        <v>3.3690000000000002</v>
      </c>
    </row>
    <row r="1383" spans="1:2" x14ac:dyDescent="0.25">
      <c r="A1383" s="56">
        <v>44071</v>
      </c>
      <c r="B1383" s="158">
        <v>3.3679999999999999</v>
      </c>
    </row>
    <row r="1384" spans="1:2" x14ac:dyDescent="0.25">
      <c r="A1384" s="56">
        <v>44074</v>
      </c>
      <c r="B1384" s="158">
        <v>3.3620000000000001</v>
      </c>
    </row>
    <row r="1385" spans="1:2" x14ac:dyDescent="0.25">
      <c r="A1385" s="56">
        <v>44075</v>
      </c>
      <c r="B1385" s="158">
        <v>3.3530000000000002</v>
      </c>
    </row>
    <row r="1386" spans="1:2" x14ac:dyDescent="0.25">
      <c r="A1386" s="56">
        <v>44076</v>
      </c>
      <c r="B1386" s="158">
        <v>3.3660000000000001</v>
      </c>
    </row>
    <row r="1387" spans="1:2" x14ac:dyDescent="0.25">
      <c r="A1387" s="56">
        <v>44077</v>
      </c>
      <c r="B1387" s="158">
        <v>3.3679999999999999</v>
      </c>
    </row>
    <row r="1388" spans="1:2" x14ac:dyDescent="0.25">
      <c r="A1388" s="56">
        <v>44078</v>
      </c>
      <c r="B1388" s="158">
        <v>3.371</v>
      </c>
    </row>
    <row r="1389" spans="1:2" x14ac:dyDescent="0.25">
      <c r="A1389" s="56">
        <v>44081</v>
      </c>
      <c r="B1389" s="158">
        <v>3.3780000000000001</v>
      </c>
    </row>
    <row r="1390" spans="1:2" x14ac:dyDescent="0.25">
      <c r="A1390" s="56">
        <v>44082</v>
      </c>
      <c r="B1390" s="158">
        <v>3.3919999999999999</v>
      </c>
    </row>
    <row r="1391" spans="1:2" x14ac:dyDescent="0.25">
      <c r="A1391" s="56">
        <v>44083</v>
      </c>
      <c r="B1391" s="158">
        <v>3.407</v>
      </c>
    </row>
    <row r="1392" spans="1:2" x14ac:dyDescent="0.25">
      <c r="A1392" s="56">
        <v>44084</v>
      </c>
      <c r="B1392" s="158">
        <v>3.4140000000000001</v>
      </c>
    </row>
    <row r="1393" spans="1:2" x14ac:dyDescent="0.25">
      <c r="A1393" s="56">
        <v>44085</v>
      </c>
      <c r="B1393" s="158">
        <v>3.4380000000000002</v>
      </c>
    </row>
    <row r="1394" spans="1:2" x14ac:dyDescent="0.25">
      <c r="A1394" s="56">
        <v>44088</v>
      </c>
      <c r="B1394" s="158">
        <v>3.4350000000000001</v>
      </c>
    </row>
    <row r="1395" spans="1:2" x14ac:dyDescent="0.25">
      <c r="A1395" s="56">
        <v>44089</v>
      </c>
      <c r="B1395" s="158">
        <v>3.4220000000000002</v>
      </c>
    </row>
    <row r="1396" spans="1:2" x14ac:dyDescent="0.25">
      <c r="A1396" s="56">
        <v>44090</v>
      </c>
      <c r="B1396" s="158">
        <v>3.411</v>
      </c>
    </row>
    <row r="1397" spans="1:2" x14ac:dyDescent="0.25">
      <c r="A1397" s="56">
        <v>44091</v>
      </c>
      <c r="B1397" s="158">
        <v>3.4220000000000002</v>
      </c>
    </row>
    <row r="1398" spans="1:2" x14ac:dyDescent="0.25">
      <c r="A1398" s="56">
        <v>44095</v>
      </c>
      <c r="B1398" s="158">
        <v>3.4420000000000002</v>
      </c>
    </row>
    <row r="1399" spans="1:2" x14ac:dyDescent="0.25">
      <c r="A1399" s="56">
        <v>44096</v>
      </c>
      <c r="B1399" s="158">
        <v>3.4409999999999998</v>
      </c>
    </row>
    <row r="1400" spans="1:2" x14ac:dyDescent="0.25">
      <c r="A1400" s="56">
        <v>44097</v>
      </c>
      <c r="B1400" s="158">
        <v>3.4449999999999998</v>
      </c>
    </row>
    <row r="1401" spans="1:2" x14ac:dyDescent="0.25">
      <c r="A1401" s="56">
        <v>44098</v>
      </c>
      <c r="B1401" s="158">
        <v>3.4780000000000002</v>
      </c>
    </row>
    <row r="1402" spans="1:2" x14ac:dyDescent="0.25">
      <c r="A1402" s="56">
        <v>44099</v>
      </c>
      <c r="B1402" s="158">
        <v>3.4670000000000001</v>
      </c>
    </row>
    <row r="1403" spans="1:2" x14ac:dyDescent="0.25">
      <c r="A1403" s="56">
        <v>44103</v>
      </c>
      <c r="B1403" s="158">
        <v>3.4590000000000001</v>
      </c>
    </row>
    <row r="1404" spans="1:2" x14ac:dyDescent="0.25">
      <c r="A1404" s="56">
        <v>44104</v>
      </c>
      <c r="B1404" s="158">
        <v>3.4409999999999998</v>
      </c>
    </row>
    <row r="1405" spans="1:2" x14ac:dyDescent="0.25">
      <c r="A1405" s="56">
        <v>44105</v>
      </c>
      <c r="B1405" s="158">
        <v>3.427</v>
      </c>
    </row>
    <row r="1406" spans="1:2" x14ac:dyDescent="0.25">
      <c r="A1406" s="56">
        <v>44106</v>
      </c>
      <c r="B1406" s="158">
        <v>3.431</v>
      </c>
    </row>
    <row r="1407" spans="1:2" x14ac:dyDescent="0.25">
      <c r="A1407" s="56">
        <v>44109</v>
      </c>
      <c r="B1407" s="158">
        <v>3.4220000000000002</v>
      </c>
    </row>
    <row r="1408" spans="1:2" x14ac:dyDescent="0.25">
      <c r="A1408" s="56">
        <v>44110</v>
      </c>
      <c r="B1408" s="158">
        <v>3.411</v>
      </c>
    </row>
    <row r="1409" spans="1:2" x14ac:dyDescent="0.25">
      <c r="A1409" s="56">
        <v>44111</v>
      </c>
      <c r="B1409" s="158">
        <v>3.407</v>
      </c>
    </row>
    <row r="1410" spans="1:2" x14ac:dyDescent="0.25">
      <c r="A1410" s="56">
        <v>44112</v>
      </c>
      <c r="B1410" s="158">
        <v>3.3940000000000001</v>
      </c>
    </row>
    <row r="1411" spans="1:2" x14ac:dyDescent="0.25">
      <c r="A1411" s="56">
        <v>44113</v>
      </c>
      <c r="B1411" s="158">
        <v>3.3809999999999998</v>
      </c>
    </row>
    <row r="1412" spans="1:2" x14ac:dyDescent="0.25">
      <c r="A1412" s="56">
        <v>44116</v>
      </c>
      <c r="B1412" s="158">
        <v>3.383</v>
      </c>
    </row>
    <row r="1413" spans="1:2" x14ac:dyDescent="0.25">
      <c r="A1413" s="56">
        <v>44117</v>
      </c>
      <c r="B1413" s="158">
        <v>3.3860000000000001</v>
      </c>
    </row>
    <row r="1414" spans="1:2" x14ac:dyDescent="0.25">
      <c r="A1414" s="56">
        <v>44118</v>
      </c>
      <c r="B1414" s="158">
        <v>3.3839999999999999</v>
      </c>
    </row>
    <row r="1415" spans="1:2" x14ac:dyDescent="0.25">
      <c r="A1415" s="56">
        <v>44119</v>
      </c>
      <c r="B1415" s="158">
        <v>3.3940000000000001</v>
      </c>
    </row>
    <row r="1416" spans="1:2" x14ac:dyDescent="0.25">
      <c r="A1416" s="56">
        <v>44120</v>
      </c>
      <c r="B1416" s="158">
        <v>3.383</v>
      </c>
    </row>
    <row r="1417" spans="1:2" x14ac:dyDescent="0.25">
      <c r="A1417" s="56">
        <v>44123</v>
      </c>
      <c r="B1417" s="158">
        <v>3.3780000000000001</v>
      </c>
    </row>
    <row r="1418" spans="1:2" x14ac:dyDescent="0.25">
      <c r="A1418" s="56">
        <v>44124</v>
      </c>
      <c r="B1418" s="158">
        <v>3.379</v>
      </c>
    </row>
    <row r="1419" spans="1:2" x14ac:dyDescent="0.25">
      <c r="A1419" s="56">
        <v>44125</v>
      </c>
      <c r="B1419" s="158">
        <v>3.3849999999999998</v>
      </c>
    </row>
    <row r="1420" spans="1:2" x14ac:dyDescent="0.25">
      <c r="A1420" s="56">
        <v>44126</v>
      </c>
      <c r="B1420" s="158">
        <v>3.38</v>
      </c>
    </row>
    <row r="1421" spans="1:2" x14ac:dyDescent="0.25">
      <c r="A1421" s="56">
        <v>44127</v>
      </c>
      <c r="B1421" s="158">
        <v>3.3780000000000001</v>
      </c>
    </row>
    <row r="1422" spans="1:2" x14ac:dyDescent="0.25">
      <c r="A1422" s="56">
        <v>44130</v>
      </c>
      <c r="B1422" s="158">
        <v>3.3809999999999998</v>
      </c>
    </row>
    <row r="1423" spans="1:2" x14ac:dyDescent="0.25">
      <c r="A1423" s="56">
        <v>44131</v>
      </c>
      <c r="B1423" s="158">
        <v>3.3820000000000001</v>
      </c>
    </row>
    <row r="1424" spans="1:2" x14ac:dyDescent="0.25">
      <c r="A1424" s="56">
        <v>44132</v>
      </c>
      <c r="B1424" s="158">
        <v>3.3929999999999998</v>
      </c>
    </row>
    <row r="1425" spans="1:2" x14ac:dyDescent="0.25">
      <c r="A1425" s="56">
        <v>44133</v>
      </c>
      <c r="B1425" s="158">
        <v>3.41</v>
      </c>
    </row>
    <row r="1426" spans="1:2" x14ac:dyDescent="0.25">
      <c r="A1426" s="56">
        <v>44134</v>
      </c>
      <c r="B1426" s="158">
        <v>3.4220000000000002</v>
      </c>
    </row>
    <row r="1427" spans="1:2" x14ac:dyDescent="0.25">
      <c r="A1427" s="56">
        <v>44137</v>
      </c>
      <c r="B1427" s="158">
        <v>3.4</v>
      </c>
    </row>
    <row r="1428" spans="1:2" x14ac:dyDescent="0.25">
      <c r="A1428" s="56">
        <v>44138</v>
      </c>
      <c r="B1428" s="158">
        <v>3.4159999999999999</v>
      </c>
    </row>
    <row r="1429" spans="1:2" x14ac:dyDescent="0.25">
      <c r="A1429" s="56">
        <v>44139</v>
      </c>
      <c r="B1429" s="158">
        <v>3.41</v>
      </c>
    </row>
    <row r="1430" spans="1:2" x14ac:dyDescent="0.25">
      <c r="A1430" s="56">
        <v>44140</v>
      </c>
      <c r="B1430" s="158">
        <v>3.3809999999999998</v>
      </c>
    </row>
    <row r="1431" spans="1:2" x14ac:dyDescent="0.25">
      <c r="A1431" s="56">
        <v>44141</v>
      </c>
      <c r="B1431" s="158">
        <v>3.3769999999999998</v>
      </c>
    </row>
    <row r="1432" spans="1:2" x14ac:dyDescent="0.25">
      <c r="A1432" s="56">
        <v>44144</v>
      </c>
      <c r="B1432" s="158">
        <v>3.3610000000000002</v>
      </c>
    </row>
    <row r="1433" spans="1:2" x14ac:dyDescent="0.25">
      <c r="A1433" s="56">
        <v>44145</v>
      </c>
      <c r="B1433" s="158">
        <v>3.3759999999999999</v>
      </c>
    </row>
    <row r="1434" spans="1:2" x14ac:dyDescent="0.25">
      <c r="A1434" s="56">
        <v>44146</v>
      </c>
      <c r="B1434" s="158">
        <v>3.3860000000000001</v>
      </c>
    </row>
    <row r="1435" spans="1:2" x14ac:dyDescent="0.25">
      <c r="A1435" s="56">
        <v>44147</v>
      </c>
      <c r="B1435" s="158">
        <v>3.3769999999999998</v>
      </c>
    </row>
    <row r="1436" spans="1:2" x14ac:dyDescent="0.25">
      <c r="A1436" s="56">
        <v>44148</v>
      </c>
      <c r="B1436" s="158">
        <v>3.3620000000000001</v>
      </c>
    </row>
    <row r="1437" spans="1:2" x14ac:dyDescent="0.25">
      <c r="A1437" s="56">
        <v>44151</v>
      </c>
      <c r="B1437" s="158">
        <v>3.3559999999999999</v>
      </c>
    </row>
    <row r="1438" spans="1:2" x14ac:dyDescent="0.25">
      <c r="A1438" s="56">
        <v>44152</v>
      </c>
      <c r="B1438" s="158">
        <v>3.3559999999999999</v>
      </c>
    </row>
    <row r="1439" spans="1:2" x14ac:dyDescent="0.25">
      <c r="A1439" s="56">
        <v>44153</v>
      </c>
      <c r="B1439" s="158">
        <v>3.3420000000000001</v>
      </c>
    </row>
    <row r="1440" spans="1:2" x14ac:dyDescent="0.25">
      <c r="A1440" s="56">
        <v>44154</v>
      </c>
      <c r="B1440" s="158">
        <v>3.351</v>
      </c>
    </row>
    <row r="1441" spans="1:2" x14ac:dyDescent="0.25">
      <c r="A1441" s="56">
        <v>44155</v>
      </c>
      <c r="B1441" s="158">
        <v>3.3439999999999999</v>
      </c>
    </row>
    <row r="1442" spans="1:2" x14ac:dyDescent="0.25">
      <c r="A1442" s="56">
        <v>44158</v>
      </c>
      <c r="B1442" s="158">
        <v>3.339</v>
      </c>
    </row>
    <row r="1443" spans="1:2" x14ac:dyDescent="0.25">
      <c r="A1443" s="56">
        <v>44159</v>
      </c>
      <c r="B1443" s="158">
        <v>3.3410000000000002</v>
      </c>
    </row>
    <row r="1444" spans="1:2" x14ac:dyDescent="0.25">
      <c r="A1444" s="56">
        <v>44160</v>
      </c>
      <c r="B1444" s="158">
        <v>3.3250000000000002</v>
      </c>
    </row>
    <row r="1445" spans="1:2" x14ac:dyDescent="0.25">
      <c r="A1445" s="56">
        <v>44161</v>
      </c>
      <c r="B1445" s="158">
        <v>3.32</v>
      </c>
    </row>
    <row r="1446" spans="1:2" x14ac:dyDescent="0.25">
      <c r="A1446" s="56">
        <v>44162</v>
      </c>
      <c r="B1446" s="158">
        <v>3.319</v>
      </c>
    </row>
    <row r="1447" spans="1:2" x14ac:dyDescent="0.25">
      <c r="A1447" s="56">
        <v>44165</v>
      </c>
      <c r="B1447" s="158">
        <v>3.3079999999999998</v>
      </c>
    </row>
    <row r="1448" spans="1:2" x14ac:dyDescent="0.25">
      <c r="A1448" s="56">
        <v>44166</v>
      </c>
      <c r="B1448" s="158">
        <v>3.3039999999999998</v>
      </c>
    </row>
    <row r="1449" spans="1:2" x14ac:dyDescent="0.25">
      <c r="A1449" s="56">
        <v>44167</v>
      </c>
      <c r="B1449" s="158">
        <v>3.2890000000000001</v>
      </c>
    </row>
    <row r="1450" spans="1:2" x14ac:dyDescent="0.25">
      <c r="A1450" s="56">
        <v>44168</v>
      </c>
      <c r="B1450" s="158">
        <v>3.2749999999999999</v>
      </c>
    </row>
    <row r="1451" spans="1:2" x14ac:dyDescent="0.25">
      <c r="A1451" s="56">
        <v>44169</v>
      </c>
      <c r="B1451" s="158">
        <v>3.266</v>
      </c>
    </row>
    <row r="1452" spans="1:2" x14ac:dyDescent="0.25">
      <c r="A1452" s="56">
        <v>44172</v>
      </c>
      <c r="B1452" s="158">
        <v>3.2730000000000001</v>
      </c>
    </row>
    <row r="1453" spans="1:2" x14ac:dyDescent="0.25">
      <c r="A1453" s="56">
        <v>44173</v>
      </c>
      <c r="B1453" s="158">
        <v>3.2480000000000002</v>
      </c>
    </row>
    <row r="1454" spans="1:2" x14ac:dyDescent="0.25">
      <c r="A1454" s="56">
        <v>44174</v>
      </c>
      <c r="B1454" s="158">
        <v>3.2559999999999998</v>
      </c>
    </row>
    <row r="1455" spans="1:2" x14ac:dyDescent="0.25">
      <c r="A1455" s="56">
        <v>44175</v>
      </c>
      <c r="B1455" s="158">
        <v>3.2509999999999999</v>
      </c>
    </row>
    <row r="1456" spans="1:2" x14ac:dyDescent="0.25">
      <c r="A1456" s="56">
        <v>44176</v>
      </c>
      <c r="B1456" s="158">
        <v>3.254</v>
      </c>
    </row>
    <row r="1457" spans="1:2" x14ac:dyDescent="0.25">
      <c r="A1457" s="56">
        <v>44179</v>
      </c>
      <c r="B1457" s="158">
        <v>3.2570000000000001</v>
      </c>
    </row>
    <row r="1458" spans="1:2" x14ac:dyDescent="0.25">
      <c r="A1458" s="56">
        <v>44180</v>
      </c>
      <c r="B1458" s="158">
        <v>3.2549999999999999</v>
      </c>
    </row>
    <row r="1459" spans="1:2" x14ac:dyDescent="0.25">
      <c r="A1459" s="56">
        <v>44181</v>
      </c>
      <c r="B1459" s="158">
        <v>3.2530000000000001</v>
      </c>
    </row>
    <row r="1460" spans="1:2" x14ac:dyDescent="0.25">
      <c r="A1460" s="56">
        <v>44182</v>
      </c>
      <c r="B1460" s="158">
        <v>3.2450000000000001</v>
      </c>
    </row>
    <row r="1461" spans="1:2" x14ac:dyDescent="0.25">
      <c r="A1461" s="56">
        <v>44183</v>
      </c>
      <c r="B1461" s="158">
        <v>3.2410000000000001</v>
      </c>
    </row>
    <row r="1462" spans="1:2" x14ac:dyDescent="0.25">
      <c r="A1462" s="56">
        <v>44186</v>
      </c>
      <c r="B1462" s="158">
        <v>3.2509999999999999</v>
      </c>
    </row>
    <row r="1463" spans="1:2" x14ac:dyDescent="0.25">
      <c r="A1463" s="56">
        <v>44187</v>
      </c>
      <c r="B1463" s="158">
        <v>3.234</v>
      </c>
    </row>
    <row r="1464" spans="1:2" x14ac:dyDescent="0.25">
      <c r="A1464" s="56">
        <v>44188</v>
      </c>
      <c r="B1464" s="158">
        <v>3.222</v>
      </c>
    </row>
    <row r="1465" spans="1:2" x14ac:dyDescent="0.25">
      <c r="A1465" s="56">
        <v>44189</v>
      </c>
      <c r="B1465" s="158">
        <v>3.218</v>
      </c>
    </row>
    <row r="1466" spans="1:2" x14ac:dyDescent="0.25">
      <c r="A1466" s="56">
        <v>44193</v>
      </c>
      <c r="B1466" s="158">
        <v>3.2160000000000002</v>
      </c>
    </row>
    <row r="1467" spans="1:2" x14ac:dyDescent="0.25">
      <c r="A1467" s="56">
        <v>44194</v>
      </c>
      <c r="B1467" s="158">
        <v>3.2120000000000002</v>
      </c>
    </row>
    <row r="1468" spans="1:2" x14ac:dyDescent="0.25">
      <c r="A1468" s="56">
        <v>44195</v>
      </c>
      <c r="B1468" s="158">
        <v>3.21</v>
      </c>
    </row>
    <row r="1469" spans="1:2" x14ac:dyDescent="0.25">
      <c r="A1469" s="56">
        <v>44196</v>
      </c>
      <c r="B1469" s="158">
        <v>3.2149999999999999</v>
      </c>
    </row>
    <row r="1470" spans="1:2" x14ac:dyDescent="0.25">
      <c r="A1470" s="56">
        <v>44200</v>
      </c>
      <c r="B1470" s="158">
        <v>3.206</v>
      </c>
    </row>
    <row r="1471" spans="1:2" x14ac:dyDescent="0.25">
      <c r="A1471" s="56">
        <v>44201</v>
      </c>
      <c r="B1471" s="158">
        <v>3.2029999999999998</v>
      </c>
    </row>
    <row r="1472" spans="1:2" x14ac:dyDescent="0.25">
      <c r="A1472" s="56">
        <v>44202</v>
      </c>
      <c r="B1472" s="158">
        <v>3.1859999999999999</v>
      </c>
    </row>
    <row r="1473" spans="1:2" x14ac:dyDescent="0.25">
      <c r="A1473" s="56">
        <v>44203</v>
      </c>
      <c r="B1473" s="158">
        <v>3.1819999999999999</v>
      </c>
    </row>
    <row r="1474" spans="1:2" x14ac:dyDescent="0.25">
      <c r="A1474" s="56">
        <v>44204</v>
      </c>
      <c r="B1474" s="158">
        <v>3.1869999999999998</v>
      </c>
    </row>
    <row r="1475" spans="1:2" x14ac:dyDescent="0.25">
      <c r="A1475" s="56">
        <v>44207</v>
      </c>
      <c r="B1475" s="158">
        <v>3.1829999999999998</v>
      </c>
    </row>
    <row r="1476" spans="1:2" x14ac:dyDescent="0.25">
      <c r="A1476" s="56">
        <v>44208</v>
      </c>
      <c r="B1476" s="158">
        <v>3.1589999999999998</v>
      </c>
    </row>
    <row r="1477" spans="1:2" x14ac:dyDescent="0.25">
      <c r="A1477" s="56">
        <v>44209</v>
      </c>
      <c r="B1477" s="158">
        <v>3.1339999999999999</v>
      </c>
    </row>
    <row r="1478" spans="1:2" x14ac:dyDescent="0.25">
      <c r="A1478" s="56">
        <v>44210</v>
      </c>
      <c r="B1478" s="158">
        <v>3.1160000000000001</v>
      </c>
    </row>
    <row r="1479" spans="1:2" x14ac:dyDescent="0.25">
      <c r="A1479" s="56">
        <v>44211</v>
      </c>
      <c r="B1479" s="158">
        <v>3.2309999999999999</v>
      </c>
    </row>
    <row r="1480" spans="1:2" x14ac:dyDescent="0.25">
      <c r="A1480" s="56">
        <v>44214</v>
      </c>
      <c r="B1480" s="158">
        <v>3.2269999999999999</v>
      </c>
    </row>
    <row r="1481" spans="1:2" x14ac:dyDescent="0.25">
      <c r="A1481" s="56">
        <v>44215</v>
      </c>
      <c r="B1481" s="158">
        <v>3.2320000000000002</v>
      </c>
    </row>
    <row r="1482" spans="1:2" x14ac:dyDescent="0.25">
      <c r="A1482" s="56">
        <v>44216</v>
      </c>
      <c r="B1482" s="158">
        <v>3.254</v>
      </c>
    </row>
    <row r="1483" spans="1:2" x14ac:dyDescent="0.25">
      <c r="A1483" s="56">
        <v>44217</v>
      </c>
      <c r="B1483" s="158">
        <v>3.28</v>
      </c>
    </row>
    <row r="1484" spans="1:2" x14ac:dyDescent="0.25">
      <c r="A1484" s="56">
        <v>44218</v>
      </c>
      <c r="B1484" s="158">
        <v>3.28</v>
      </c>
    </row>
    <row r="1485" spans="1:2" x14ac:dyDescent="0.25">
      <c r="A1485" s="56">
        <v>44221</v>
      </c>
      <c r="B1485" s="158">
        <v>3.2650000000000001</v>
      </c>
    </row>
    <row r="1486" spans="1:2" x14ac:dyDescent="0.25">
      <c r="A1486" s="56">
        <v>44222</v>
      </c>
      <c r="B1486" s="158">
        <v>3.2679999999999998</v>
      </c>
    </row>
    <row r="1487" spans="1:2" x14ac:dyDescent="0.25">
      <c r="A1487" s="56">
        <v>44223</v>
      </c>
      <c r="B1487" s="158">
        <v>3.2639999999999998</v>
      </c>
    </row>
    <row r="1488" spans="1:2" x14ac:dyDescent="0.25">
      <c r="A1488" s="56">
        <v>44224</v>
      </c>
      <c r="B1488" s="158">
        <v>3.294</v>
      </c>
    </row>
    <row r="1489" spans="1:2" x14ac:dyDescent="0.25">
      <c r="A1489" s="56">
        <v>44225</v>
      </c>
      <c r="B1489" s="158">
        <v>3.2909999999999999</v>
      </c>
    </row>
    <row r="1490" spans="1:2" x14ac:dyDescent="0.25">
      <c r="A1490" s="56">
        <v>44228</v>
      </c>
      <c r="B1490" s="158">
        <v>3.2879999999999998</v>
      </c>
    </row>
    <row r="1491" spans="1:2" x14ac:dyDescent="0.25">
      <c r="A1491" s="56">
        <v>44229</v>
      </c>
      <c r="B1491" s="158">
        <v>3.3</v>
      </c>
    </row>
    <row r="1492" spans="1:2" x14ac:dyDescent="0.25">
      <c r="A1492" s="56">
        <v>44230</v>
      </c>
      <c r="B1492" s="158">
        <v>3.3</v>
      </c>
    </row>
    <row r="1493" spans="1:2" x14ac:dyDescent="0.25">
      <c r="A1493" s="56">
        <v>44231</v>
      </c>
      <c r="B1493" s="158">
        <v>3.298</v>
      </c>
    </row>
    <row r="1494" spans="1:2" x14ac:dyDescent="0.25">
      <c r="A1494" s="56">
        <v>44232</v>
      </c>
      <c r="B1494" s="158">
        <v>3.286</v>
      </c>
    </row>
    <row r="1495" spans="1:2" x14ac:dyDescent="0.25">
      <c r="A1495" s="56">
        <v>44235</v>
      </c>
      <c r="B1495" s="158">
        <v>3.282</v>
      </c>
    </row>
    <row r="1496" spans="1:2" x14ac:dyDescent="0.25">
      <c r="A1496" s="56">
        <v>44236</v>
      </c>
      <c r="B1496" s="158">
        <v>3.2589999999999999</v>
      </c>
    </row>
    <row r="1497" spans="1:2" x14ac:dyDescent="0.25">
      <c r="A1497" s="56">
        <v>44237</v>
      </c>
      <c r="B1497" s="158">
        <v>3.2530000000000001</v>
      </c>
    </row>
    <row r="1498" spans="1:2" x14ac:dyDescent="0.25">
      <c r="A1498" s="56">
        <v>44238</v>
      </c>
      <c r="B1498" s="158">
        <v>3.26</v>
      </c>
    </row>
    <row r="1499" spans="1:2" x14ac:dyDescent="0.25">
      <c r="A1499" s="56">
        <v>44239</v>
      </c>
      <c r="B1499" s="158">
        <v>3.2490000000000001</v>
      </c>
    </row>
    <row r="1500" spans="1:2" x14ac:dyDescent="0.25">
      <c r="A1500" s="56">
        <v>44242</v>
      </c>
      <c r="B1500" s="158">
        <v>3.2440000000000002</v>
      </c>
    </row>
    <row r="1501" spans="1:2" x14ac:dyDescent="0.25">
      <c r="A1501" s="56">
        <v>44243</v>
      </c>
      <c r="B1501" s="158">
        <v>3.2370000000000001</v>
      </c>
    </row>
    <row r="1502" spans="1:2" x14ac:dyDescent="0.25">
      <c r="A1502" s="56">
        <v>44244</v>
      </c>
      <c r="B1502" s="158">
        <v>3.2570000000000001</v>
      </c>
    </row>
    <row r="1503" spans="1:2" x14ac:dyDescent="0.25">
      <c r="A1503" s="56">
        <v>44245</v>
      </c>
      <c r="B1503" s="158">
        <v>3.2650000000000001</v>
      </c>
    </row>
    <row r="1504" spans="1:2" x14ac:dyDescent="0.25">
      <c r="A1504" s="56">
        <v>44246</v>
      </c>
      <c r="B1504" s="158">
        <v>3.2709999999999999</v>
      </c>
    </row>
    <row r="1505" spans="1:2" x14ac:dyDescent="0.25">
      <c r="A1505" s="56">
        <v>44249</v>
      </c>
      <c r="B1505" s="158">
        <v>3.2679999999999998</v>
      </c>
    </row>
    <row r="1506" spans="1:2" x14ac:dyDescent="0.25">
      <c r="A1506" s="56">
        <v>44250</v>
      </c>
      <c r="B1506" s="158">
        <v>3.2639999999999998</v>
      </c>
    </row>
    <row r="1507" spans="1:2" x14ac:dyDescent="0.25">
      <c r="A1507" s="56">
        <v>44251</v>
      </c>
      <c r="B1507" s="158">
        <v>3.2639999999999998</v>
      </c>
    </row>
    <row r="1508" spans="1:2" x14ac:dyDescent="0.25">
      <c r="A1508" s="56">
        <v>44252</v>
      </c>
      <c r="B1508" s="158">
        <v>3.28</v>
      </c>
    </row>
    <row r="1509" spans="1:2" x14ac:dyDescent="0.25">
      <c r="A1509" s="56">
        <v>44256</v>
      </c>
      <c r="B1509" s="158">
        <v>3.306</v>
      </c>
    </row>
    <row r="1510" spans="1:2" x14ac:dyDescent="0.25">
      <c r="A1510" s="56">
        <v>44257</v>
      </c>
      <c r="B1510" s="158">
        <v>3.2989999999999999</v>
      </c>
    </row>
    <row r="1511" spans="1:2" x14ac:dyDescent="0.25">
      <c r="A1511" s="56">
        <v>44258</v>
      </c>
      <c r="B1511" s="158">
        <v>3.2869999999999999</v>
      </c>
    </row>
    <row r="1512" spans="1:2" x14ac:dyDescent="0.25">
      <c r="A1512" s="56">
        <v>44259</v>
      </c>
      <c r="B1512" s="158">
        <v>3.3119999999999998</v>
      </c>
    </row>
    <row r="1513" spans="1:2" x14ac:dyDescent="0.25">
      <c r="A1513" s="56">
        <v>44260</v>
      </c>
      <c r="B1513" s="158">
        <v>3.3180000000000001</v>
      </c>
    </row>
    <row r="1514" spans="1:2" x14ac:dyDescent="0.25">
      <c r="A1514" s="56">
        <v>44263</v>
      </c>
      <c r="B1514" s="158">
        <v>3.3319999999999999</v>
      </c>
    </row>
    <row r="1515" spans="1:2" x14ac:dyDescent="0.25">
      <c r="A1515" s="56">
        <v>44264</v>
      </c>
      <c r="B1515" s="158">
        <v>3.3290000000000002</v>
      </c>
    </row>
    <row r="1516" spans="1:2" x14ac:dyDescent="0.25">
      <c r="A1516" s="56">
        <v>44265</v>
      </c>
      <c r="B1516" s="158">
        <v>3.3220000000000001</v>
      </c>
    </row>
    <row r="1517" spans="1:2" x14ac:dyDescent="0.25">
      <c r="A1517" s="56">
        <v>44266</v>
      </c>
      <c r="B1517" s="158">
        <v>3.3039999999999998</v>
      </c>
    </row>
    <row r="1518" spans="1:2" x14ac:dyDescent="0.25">
      <c r="A1518" s="56">
        <v>44267</v>
      </c>
      <c r="B1518" s="158">
        <v>3.3159999999999998</v>
      </c>
    </row>
    <row r="1519" spans="1:2" x14ac:dyDescent="0.25">
      <c r="A1519" s="56">
        <v>44270</v>
      </c>
      <c r="B1519" s="158">
        <v>3.3090000000000002</v>
      </c>
    </row>
    <row r="1520" spans="1:2" x14ac:dyDescent="0.25">
      <c r="A1520" s="56">
        <v>44271</v>
      </c>
      <c r="B1520" s="158">
        <v>3.2989999999999999</v>
      </c>
    </row>
    <row r="1521" spans="1:2" x14ac:dyDescent="0.25">
      <c r="A1521" s="56">
        <v>44272</v>
      </c>
      <c r="B1521" s="158">
        <v>3.2890000000000001</v>
      </c>
    </row>
    <row r="1522" spans="1:2" x14ac:dyDescent="0.25">
      <c r="A1522" s="56">
        <v>44273</v>
      </c>
      <c r="B1522" s="158">
        <v>3.2970000000000002</v>
      </c>
    </row>
    <row r="1523" spans="1:2" x14ac:dyDescent="0.25">
      <c r="A1523" s="56">
        <v>44274</v>
      </c>
      <c r="B1523" s="158">
        <v>3.2890000000000001</v>
      </c>
    </row>
    <row r="1524" spans="1:2" x14ac:dyDescent="0.25">
      <c r="A1524" s="56">
        <v>44277</v>
      </c>
      <c r="B1524" s="158">
        <v>3.3029999999999999</v>
      </c>
    </row>
    <row r="1525" spans="1:2" x14ac:dyDescent="0.25">
      <c r="A1525" s="56">
        <v>44279</v>
      </c>
      <c r="B1525" s="158">
        <v>3.2949999999999999</v>
      </c>
    </row>
    <row r="1526" spans="1:2" x14ac:dyDescent="0.25">
      <c r="A1526" s="56">
        <v>44280</v>
      </c>
      <c r="B1526" s="158">
        <v>3.31</v>
      </c>
    </row>
    <row r="1527" spans="1:2" x14ac:dyDescent="0.25">
      <c r="A1527" s="56">
        <v>44281</v>
      </c>
      <c r="B1527" s="158">
        <v>3.3250000000000002</v>
      </c>
    </row>
    <row r="1528" spans="1:2" x14ac:dyDescent="0.25">
      <c r="A1528" s="56">
        <v>44284</v>
      </c>
      <c r="B1528" s="158">
        <v>3.3420000000000001</v>
      </c>
    </row>
    <row r="1529" spans="1:2" x14ac:dyDescent="0.25">
      <c r="A1529" s="56">
        <v>44285</v>
      </c>
      <c r="B1529" s="158">
        <v>3.33</v>
      </c>
    </row>
    <row r="1530" spans="1:2" x14ac:dyDescent="0.25">
      <c r="A1530" s="56">
        <v>44286</v>
      </c>
      <c r="B1530" s="158">
        <v>3.3340000000000001</v>
      </c>
    </row>
    <row r="1531" spans="1:2" x14ac:dyDescent="0.25">
      <c r="A1531" s="56">
        <v>44287</v>
      </c>
      <c r="B1531" s="158">
        <v>3.3330000000000002</v>
      </c>
    </row>
    <row r="1532" spans="1:2" x14ac:dyDescent="0.25">
      <c r="A1532" s="56">
        <v>44291</v>
      </c>
      <c r="B1532" s="158">
        <v>3.32</v>
      </c>
    </row>
    <row r="1533" spans="1:2" x14ac:dyDescent="0.25">
      <c r="A1533" s="56">
        <v>44292</v>
      </c>
      <c r="B1533" s="158">
        <v>3.3090000000000002</v>
      </c>
    </row>
    <row r="1534" spans="1:2" x14ac:dyDescent="0.25">
      <c r="A1534" s="56">
        <v>44293</v>
      </c>
      <c r="B1534" s="158">
        <v>3.2989999999999999</v>
      </c>
    </row>
    <row r="1535" spans="1:2" x14ac:dyDescent="0.25">
      <c r="A1535" s="56">
        <v>44294</v>
      </c>
      <c r="B1535" s="158">
        <v>3.286</v>
      </c>
    </row>
    <row r="1536" spans="1:2" x14ac:dyDescent="0.25">
      <c r="A1536" s="56">
        <v>44295</v>
      </c>
      <c r="B1536" s="158">
        <v>3.2839999999999998</v>
      </c>
    </row>
    <row r="1537" spans="1:2" x14ac:dyDescent="0.25">
      <c r="A1537" s="56">
        <v>44298</v>
      </c>
      <c r="B1537" s="158">
        <v>3.2909999999999999</v>
      </c>
    </row>
    <row r="1538" spans="1:2" x14ac:dyDescent="0.25">
      <c r="A1538" s="56">
        <v>44299</v>
      </c>
      <c r="B1538" s="158">
        <v>3.3039999999999998</v>
      </c>
    </row>
    <row r="1539" spans="1:2" x14ac:dyDescent="0.25">
      <c r="A1539" s="56">
        <v>44300</v>
      </c>
      <c r="B1539" s="158">
        <v>3.2869999999999999</v>
      </c>
    </row>
    <row r="1540" spans="1:2" x14ac:dyDescent="0.25">
      <c r="A1540" s="56">
        <v>44302</v>
      </c>
      <c r="B1540" s="158">
        <v>3.2810000000000001</v>
      </c>
    </row>
    <row r="1541" spans="1:2" x14ac:dyDescent="0.25">
      <c r="A1541" s="56">
        <v>44305</v>
      </c>
      <c r="B1541" s="158">
        <v>3.2650000000000001</v>
      </c>
    </row>
    <row r="1542" spans="1:2" x14ac:dyDescent="0.25">
      <c r="A1542" s="56">
        <v>44306</v>
      </c>
      <c r="B1542" s="158">
        <v>3.2519999999999998</v>
      </c>
    </row>
    <row r="1543" spans="1:2" x14ac:dyDescent="0.25">
      <c r="A1543" s="56">
        <v>44307</v>
      </c>
      <c r="B1543" s="158">
        <v>3.2559999999999998</v>
      </c>
    </row>
    <row r="1544" spans="1:2" x14ac:dyDescent="0.25">
      <c r="A1544" s="56">
        <v>44308</v>
      </c>
      <c r="B1544" s="158">
        <v>3.262</v>
      </c>
    </row>
    <row r="1545" spans="1:2" x14ac:dyDescent="0.25">
      <c r="A1545" s="56">
        <v>44309</v>
      </c>
      <c r="B1545" s="158">
        <v>3.2549999999999999</v>
      </c>
    </row>
    <row r="1546" spans="1:2" x14ac:dyDescent="0.25">
      <c r="A1546" s="56">
        <v>44312</v>
      </c>
      <c r="B1546" s="158">
        <v>3.24</v>
      </c>
    </row>
    <row r="1547" spans="1:2" x14ac:dyDescent="0.25">
      <c r="A1547" s="56">
        <v>44313</v>
      </c>
      <c r="B1547" s="158">
        <v>3.2410000000000001</v>
      </c>
    </row>
    <row r="1548" spans="1:2" x14ac:dyDescent="0.25">
      <c r="A1548" s="56">
        <v>44314</v>
      </c>
      <c r="B1548" s="158">
        <v>3.2509999999999999</v>
      </c>
    </row>
    <row r="1549" spans="1:2" x14ac:dyDescent="0.25">
      <c r="A1549" s="56">
        <v>44315</v>
      </c>
      <c r="B1549" s="158">
        <v>3.246</v>
      </c>
    </row>
    <row r="1550" spans="1:2" x14ac:dyDescent="0.25">
      <c r="A1550" s="56">
        <v>44316</v>
      </c>
      <c r="B1550" s="158">
        <v>3.2469999999999999</v>
      </c>
    </row>
    <row r="1551" spans="1:2" x14ac:dyDescent="0.25">
      <c r="A1551" s="56">
        <v>44319</v>
      </c>
      <c r="B1551" s="158">
        <v>3.246</v>
      </c>
    </row>
    <row r="1552" spans="1:2" x14ac:dyDescent="0.25">
      <c r="A1552" s="56">
        <v>44320</v>
      </c>
      <c r="B1552" s="158">
        <v>3.2519999999999998</v>
      </c>
    </row>
    <row r="1553" spans="1:2" x14ac:dyDescent="0.25">
      <c r="A1553" s="56">
        <v>44321</v>
      </c>
      <c r="B1553" s="158">
        <v>3.2650000000000001</v>
      </c>
    </row>
    <row r="1554" spans="1:2" x14ac:dyDescent="0.25">
      <c r="A1554" s="56">
        <v>44322</v>
      </c>
      <c r="B1554" s="158">
        <v>3.2610000000000001</v>
      </c>
    </row>
    <row r="1555" spans="1:2" x14ac:dyDescent="0.25">
      <c r="A1555" s="56">
        <v>44323</v>
      </c>
      <c r="B1555" s="158">
        <v>3.2610000000000001</v>
      </c>
    </row>
    <row r="1556" spans="1:2" x14ac:dyDescent="0.25">
      <c r="A1556" s="56">
        <v>44326</v>
      </c>
      <c r="B1556" s="158">
        <v>3.2509999999999999</v>
      </c>
    </row>
    <row r="1557" spans="1:2" x14ac:dyDescent="0.25">
      <c r="A1557" s="56">
        <v>44327</v>
      </c>
      <c r="B1557" s="158">
        <v>3.2839999999999998</v>
      </c>
    </row>
    <row r="1558" spans="1:2" x14ac:dyDescent="0.25">
      <c r="A1558" s="56">
        <v>44328</v>
      </c>
      <c r="B1558" s="158">
        <v>3.2789999999999999</v>
      </c>
    </row>
    <row r="1559" spans="1:2" x14ac:dyDescent="0.25">
      <c r="A1559" s="56">
        <v>44329</v>
      </c>
      <c r="B1559" s="158">
        <v>3.2959999999999998</v>
      </c>
    </row>
    <row r="1560" spans="1:2" x14ac:dyDescent="0.25">
      <c r="A1560" s="56">
        <v>44330</v>
      </c>
      <c r="B1560" s="158">
        <v>3.2829999999999999</v>
      </c>
    </row>
    <row r="1561" spans="1:2" x14ac:dyDescent="0.25">
      <c r="A1561" s="56">
        <v>44334</v>
      </c>
      <c r="B1561" s="158">
        <v>3.2730000000000001</v>
      </c>
    </row>
    <row r="1562" spans="1:2" x14ac:dyDescent="0.25">
      <c r="A1562" s="56">
        <v>44335</v>
      </c>
      <c r="B1562" s="158">
        <v>3.2639999999999998</v>
      </c>
    </row>
    <row r="1563" spans="1:2" x14ac:dyDescent="0.25">
      <c r="A1563" s="56">
        <v>44336</v>
      </c>
      <c r="B1563" s="158">
        <v>3.2639999999999998</v>
      </c>
    </row>
    <row r="1564" spans="1:2" x14ac:dyDescent="0.25">
      <c r="A1564" s="56">
        <v>44337</v>
      </c>
      <c r="B1564" s="158">
        <v>3.2549999999999999</v>
      </c>
    </row>
    <row r="1565" spans="1:2" x14ac:dyDescent="0.25">
      <c r="A1565" s="56">
        <v>44340</v>
      </c>
      <c r="B1565" s="158">
        <v>3.2589999999999999</v>
      </c>
    </row>
    <row r="1566" spans="1:2" x14ac:dyDescent="0.25">
      <c r="A1566" s="56">
        <v>44341</v>
      </c>
      <c r="B1566" s="158">
        <v>3.242</v>
      </c>
    </row>
    <row r="1567" spans="1:2" x14ac:dyDescent="0.25">
      <c r="A1567" s="56">
        <v>44342</v>
      </c>
      <c r="B1567" s="158">
        <v>3.2469999999999999</v>
      </c>
    </row>
    <row r="1568" spans="1:2" x14ac:dyDescent="0.25">
      <c r="A1568" s="56">
        <v>44343</v>
      </c>
      <c r="B1568" s="158">
        <v>3.2480000000000002</v>
      </c>
    </row>
    <row r="1569" spans="1:2" x14ac:dyDescent="0.25">
      <c r="A1569" s="56">
        <v>44344</v>
      </c>
      <c r="B1569" s="158">
        <v>3.2530000000000001</v>
      </c>
    </row>
    <row r="1570" spans="1:2" x14ac:dyDescent="0.25">
      <c r="A1570" s="56">
        <v>44348</v>
      </c>
      <c r="B1570" s="158">
        <v>3.238</v>
      </c>
    </row>
    <row r="1571" spans="1:2" x14ac:dyDescent="0.25">
      <c r="A1571" s="56">
        <v>44349</v>
      </c>
      <c r="B1571" s="158">
        <v>3.254</v>
      </c>
    </row>
    <row r="1572" spans="1:2" x14ac:dyDescent="0.25">
      <c r="A1572" s="56">
        <v>44350</v>
      </c>
      <c r="B1572" s="158">
        <v>3.2480000000000002</v>
      </c>
    </row>
    <row r="1573" spans="1:2" x14ac:dyDescent="0.25">
      <c r="A1573" s="56">
        <v>44351</v>
      </c>
      <c r="B1573" s="158">
        <v>3.2570000000000001</v>
      </c>
    </row>
    <row r="1574" spans="1:2" x14ac:dyDescent="0.25">
      <c r="A1574" s="56">
        <v>44354</v>
      </c>
      <c r="B1574" s="158">
        <v>3.2509999999999999</v>
      </c>
    </row>
    <row r="1575" spans="1:2" x14ac:dyDescent="0.25">
      <c r="A1575" s="56">
        <v>44355</v>
      </c>
      <c r="B1575" s="158">
        <v>3.2429999999999999</v>
      </c>
    </row>
    <row r="1576" spans="1:2" x14ac:dyDescent="0.25">
      <c r="A1576" s="56">
        <v>44356</v>
      </c>
      <c r="B1576" s="158">
        <v>3.2440000000000002</v>
      </c>
    </row>
    <row r="1577" spans="1:2" x14ac:dyDescent="0.25">
      <c r="A1577" s="56">
        <v>44357</v>
      </c>
      <c r="B1577" s="158">
        <v>3.2440000000000002</v>
      </c>
    </row>
    <row r="1578" spans="1:2" x14ac:dyDescent="0.25">
      <c r="A1578" s="56">
        <v>44358</v>
      </c>
      <c r="B1578" s="158">
        <v>3.242</v>
      </c>
    </row>
    <row r="1579" spans="1:2" x14ac:dyDescent="0.25">
      <c r="A1579" s="56">
        <v>44361</v>
      </c>
      <c r="B1579" s="158">
        <v>3.2469999999999999</v>
      </c>
    </row>
    <row r="1580" spans="1:2" x14ac:dyDescent="0.25">
      <c r="A1580" s="56">
        <v>44362</v>
      </c>
      <c r="B1580" s="158">
        <v>3.242</v>
      </c>
    </row>
    <row r="1581" spans="1:2" x14ac:dyDescent="0.25">
      <c r="A1581" s="56">
        <v>44363</v>
      </c>
      <c r="B1581" s="158">
        <v>3.2389999999999999</v>
      </c>
    </row>
    <row r="1582" spans="1:2" x14ac:dyDescent="0.25">
      <c r="A1582" s="56">
        <v>44364</v>
      </c>
      <c r="B1582" s="158">
        <v>3.26</v>
      </c>
    </row>
    <row r="1583" spans="1:2" x14ac:dyDescent="0.25">
      <c r="A1583" s="56">
        <v>44365</v>
      </c>
      <c r="B1583" s="158">
        <v>3.2650000000000001</v>
      </c>
    </row>
    <row r="1584" spans="1:2" x14ac:dyDescent="0.25">
      <c r="A1584" s="56">
        <v>44368</v>
      </c>
      <c r="B1584" s="158">
        <v>3.266</v>
      </c>
    </row>
    <row r="1585" spans="1:2" x14ac:dyDescent="0.25">
      <c r="A1585" s="56">
        <v>44369</v>
      </c>
      <c r="B1585" s="158">
        <v>3.2610000000000001</v>
      </c>
    </row>
    <row r="1586" spans="1:2" x14ac:dyDescent="0.25">
      <c r="A1586" s="56">
        <v>44370</v>
      </c>
      <c r="B1586" s="158">
        <v>3.2570000000000001</v>
      </c>
    </row>
    <row r="1587" spans="1:2" x14ac:dyDescent="0.25">
      <c r="A1587" s="56">
        <v>44371</v>
      </c>
      <c r="B1587" s="158">
        <v>3.2530000000000001</v>
      </c>
    </row>
    <row r="1588" spans="1:2" x14ac:dyDescent="0.25">
      <c r="A1588" s="56">
        <v>44372</v>
      </c>
      <c r="B1588" s="158">
        <v>3.2450000000000001</v>
      </c>
    </row>
    <row r="1589" spans="1:2" x14ac:dyDescent="0.25">
      <c r="A1589" s="56">
        <v>44375</v>
      </c>
      <c r="B1589" s="158">
        <v>3.2610000000000001</v>
      </c>
    </row>
    <row r="1590" spans="1:2" x14ac:dyDescent="0.25">
      <c r="A1590" s="56">
        <v>44376</v>
      </c>
      <c r="B1590" s="158">
        <v>3.2610000000000001</v>
      </c>
    </row>
    <row r="1591" spans="1:2" x14ac:dyDescent="0.25">
      <c r="A1591" s="56">
        <v>44377</v>
      </c>
      <c r="B1591" s="158">
        <v>3.26</v>
      </c>
    </row>
    <row r="1592" spans="1:2" x14ac:dyDescent="0.25">
      <c r="A1592" s="56">
        <v>44378</v>
      </c>
      <c r="B1592" s="158">
        <v>3.2610000000000001</v>
      </c>
    </row>
    <row r="1593" spans="1:2" x14ac:dyDescent="0.25">
      <c r="A1593" s="56">
        <v>44379</v>
      </c>
      <c r="B1593" s="158">
        <v>3.2730000000000001</v>
      </c>
    </row>
    <row r="1594" spans="1:2" x14ac:dyDescent="0.25">
      <c r="A1594" s="56">
        <v>44382</v>
      </c>
      <c r="B1594" s="158">
        <v>3.2639999999999998</v>
      </c>
    </row>
    <row r="1595" spans="1:2" x14ac:dyDescent="0.25">
      <c r="A1595" s="56">
        <v>44383</v>
      </c>
      <c r="B1595" s="158">
        <v>3.2629999999999999</v>
      </c>
    </row>
    <row r="1596" spans="1:2" x14ac:dyDescent="0.25">
      <c r="A1596" s="56">
        <v>44384</v>
      </c>
      <c r="B1596" s="158">
        <v>3.27</v>
      </c>
    </row>
    <row r="1597" spans="1:2" x14ac:dyDescent="0.25">
      <c r="A1597" s="56">
        <v>44385</v>
      </c>
      <c r="B1597" s="158">
        <v>3.2789999999999999</v>
      </c>
    </row>
    <row r="1598" spans="1:2" x14ac:dyDescent="0.25">
      <c r="A1598" s="56">
        <v>44386</v>
      </c>
      <c r="B1598" s="158">
        <v>3.278</v>
      </c>
    </row>
    <row r="1599" spans="1:2" x14ac:dyDescent="0.25">
      <c r="A1599" s="56">
        <v>44389</v>
      </c>
      <c r="B1599" s="158">
        <v>3.2839999999999998</v>
      </c>
    </row>
    <row r="1600" spans="1:2" x14ac:dyDescent="0.25">
      <c r="A1600" s="56">
        <v>44390</v>
      </c>
      <c r="B1600" s="158">
        <v>3.278</v>
      </c>
    </row>
    <row r="1601" spans="1:2" x14ac:dyDescent="0.25">
      <c r="A1601" s="56">
        <v>44391</v>
      </c>
      <c r="B1601" s="158">
        <v>3.278</v>
      </c>
    </row>
    <row r="1602" spans="1:2" x14ac:dyDescent="0.25">
      <c r="A1602" s="56">
        <v>44392</v>
      </c>
      <c r="B1602" s="158">
        <v>3.266</v>
      </c>
    </row>
    <row r="1603" spans="1:2" x14ac:dyDescent="0.25">
      <c r="A1603" s="56">
        <v>44393</v>
      </c>
      <c r="B1603" s="158">
        <v>3.2810000000000001</v>
      </c>
    </row>
    <row r="1604" spans="1:2" x14ac:dyDescent="0.25">
      <c r="A1604" s="56">
        <v>44396</v>
      </c>
      <c r="B1604" s="158">
        <v>3.298</v>
      </c>
    </row>
    <row r="1605" spans="1:2" x14ac:dyDescent="0.25">
      <c r="A1605" s="56">
        <v>44397</v>
      </c>
      <c r="B1605" s="158">
        <v>3.298</v>
      </c>
    </row>
    <row r="1606" spans="1:2" x14ac:dyDescent="0.25">
      <c r="A1606" s="56">
        <v>44398</v>
      </c>
      <c r="B1606" s="158">
        <v>3.294</v>
      </c>
    </row>
    <row r="1607" spans="1:2" x14ac:dyDescent="0.25">
      <c r="A1607" s="56">
        <v>44399</v>
      </c>
      <c r="B1607" s="158">
        <v>3.2709999999999999</v>
      </c>
    </row>
    <row r="1608" spans="1:2" x14ac:dyDescent="0.25">
      <c r="A1608" s="56">
        <v>44400</v>
      </c>
      <c r="B1608" s="158">
        <v>3.2709999999999999</v>
      </c>
    </row>
    <row r="1609" spans="1:2" x14ac:dyDescent="0.25">
      <c r="A1609" s="56">
        <v>44403</v>
      </c>
      <c r="B1609" s="158">
        <v>3.2639999999999998</v>
      </c>
    </row>
    <row r="1610" spans="1:2" x14ac:dyDescent="0.25">
      <c r="A1610" s="56">
        <v>44404</v>
      </c>
      <c r="B1610" s="158">
        <v>3.254</v>
      </c>
    </row>
    <row r="1611" spans="1:2" x14ac:dyDescent="0.25">
      <c r="A1611" s="56">
        <v>44405</v>
      </c>
      <c r="B1611" s="158">
        <v>3.2519999999999998</v>
      </c>
    </row>
    <row r="1612" spans="1:2" x14ac:dyDescent="0.25">
      <c r="A1612" s="56">
        <v>44406</v>
      </c>
      <c r="B1612" s="158">
        <v>3.2440000000000002</v>
      </c>
    </row>
    <row r="1613" spans="1:2" x14ac:dyDescent="0.25">
      <c r="A1613" s="56">
        <v>44407</v>
      </c>
      <c r="B1613" s="158">
        <v>3.2330000000000001</v>
      </c>
    </row>
    <row r="1614" spans="1:2" x14ac:dyDescent="0.25">
      <c r="A1614" s="56">
        <v>44410</v>
      </c>
      <c r="B1614" s="158">
        <v>3.2269999999999999</v>
      </c>
    </row>
    <row r="1615" spans="1:2" x14ac:dyDescent="0.25">
      <c r="A1615" s="56">
        <v>44411</v>
      </c>
      <c r="B1615" s="158">
        <v>3.2170000000000001</v>
      </c>
    </row>
    <row r="1616" spans="1:2" x14ac:dyDescent="0.25">
      <c r="A1616" s="56">
        <v>44412</v>
      </c>
      <c r="B1616" s="158">
        <v>3.2130000000000001</v>
      </c>
    </row>
    <row r="1617" spans="1:2" x14ac:dyDescent="0.25">
      <c r="A1617" s="56">
        <v>44413</v>
      </c>
      <c r="B1617" s="158">
        <v>3.214</v>
      </c>
    </row>
    <row r="1618" spans="1:2" x14ac:dyDescent="0.25">
      <c r="A1618" s="56">
        <v>44414</v>
      </c>
      <c r="B1618" s="158">
        <v>3.2170000000000001</v>
      </c>
    </row>
    <row r="1619" spans="1:2" x14ac:dyDescent="0.25">
      <c r="A1619" s="56">
        <v>44417</v>
      </c>
      <c r="B1619" s="158">
        <v>3.2210000000000001</v>
      </c>
    </row>
    <row r="1620" spans="1:2" x14ac:dyDescent="0.25">
      <c r="A1620" s="56">
        <v>44418</v>
      </c>
      <c r="B1620" s="158">
        <v>3.2269999999999999</v>
      </c>
    </row>
    <row r="1621" spans="1:2" x14ac:dyDescent="0.25">
      <c r="A1621" s="56">
        <v>44419</v>
      </c>
      <c r="B1621" s="158">
        <v>3.218</v>
      </c>
    </row>
    <row r="1622" spans="1:2" x14ac:dyDescent="0.25">
      <c r="A1622" s="56">
        <v>44420</v>
      </c>
      <c r="B1622" s="158">
        <v>3.2210000000000001</v>
      </c>
    </row>
    <row r="1623" spans="1:2" x14ac:dyDescent="0.25">
      <c r="A1623" s="56">
        <v>44421</v>
      </c>
      <c r="B1623" s="158">
        <v>3.2229999999999999</v>
      </c>
    </row>
    <row r="1624" spans="1:2" x14ac:dyDescent="0.25">
      <c r="A1624" s="56">
        <v>44424</v>
      </c>
      <c r="B1624" s="158">
        <v>3.2149999999999999</v>
      </c>
    </row>
    <row r="1625" spans="1:2" x14ac:dyDescent="0.25">
      <c r="A1625" s="56">
        <v>44425</v>
      </c>
      <c r="B1625" s="158">
        <v>3.2240000000000002</v>
      </c>
    </row>
    <row r="1626" spans="1:2" x14ac:dyDescent="0.25">
      <c r="A1626" s="56">
        <v>44426</v>
      </c>
      <c r="B1626" s="158">
        <v>3.2389999999999999</v>
      </c>
    </row>
    <row r="1627" spans="1:2" x14ac:dyDescent="0.25">
      <c r="A1627" s="56">
        <v>44427</v>
      </c>
      <c r="B1627" s="158">
        <v>3.2429999999999999</v>
      </c>
    </row>
    <row r="1628" spans="1:2" x14ac:dyDescent="0.25">
      <c r="A1628" s="56">
        <v>44428</v>
      </c>
      <c r="B1628" s="158">
        <v>3.2450000000000001</v>
      </c>
    </row>
    <row r="1629" spans="1:2" x14ac:dyDescent="0.25">
      <c r="A1629" s="56">
        <v>44431</v>
      </c>
      <c r="B1629" s="158">
        <v>3.23</v>
      </c>
    </row>
    <row r="1630" spans="1:2" x14ac:dyDescent="0.25">
      <c r="A1630" s="56">
        <v>44432</v>
      </c>
      <c r="B1630" s="158">
        <v>3.218</v>
      </c>
    </row>
    <row r="1631" spans="1:2" x14ac:dyDescent="0.25">
      <c r="A1631" s="56">
        <v>44433</v>
      </c>
      <c r="B1631" s="158">
        <v>3.2269999999999999</v>
      </c>
    </row>
    <row r="1632" spans="1:2" x14ac:dyDescent="0.25">
      <c r="A1632" s="56">
        <v>44434</v>
      </c>
      <c r="B1632" s="158">
        <v>3.2210000000000001</v>
      </c>
    </row>
    <row r="1633" spans="1:2" x14ac:dyDescent="0.25">
      <c r="A1633" s="56">
        <v>44435</v>
      </c>
      <c r="B1633" s="158">
        <v>3.2320000000000002</v>
      </c>
    </row>
    <row r="1634" spans="1:2" x14ac:dyDescent="0.25">
      <c r="A1634" s="56">
        <v>44438</v>
      </c>
      <c r="B1634" s="158">
        <v>3.222</v>
      </c>
    </row>
    <row r="1635" spans="1:2" x14ac:dyDescent="0.25">
      <c r="A1635" s="56">
        <v>44439</v>
      </c>
      <c r="B1635" s="158">
        <v>3.2069999999999999</v>
      </c>
    </row>
    <row r="1636" spans="1:2" x14ac:dyDescent="0.25">
      <c r="A1636" s="56">
        <v>44440</v>
      </c>
      <c r="B1636" s="158">
        <v>3.2029999999999998</v>
      </c>
    </row>
    <row r="1637" spans="1:2" x14ac:dyDescent="0.25">
      <c r="A1637" s="56">
        <v>44441</v>
      </c>
      <c r="B1637" s="158">
        <v>3.2080000000000002</v>
      </c>
    </row>
    <row r="1638" spans="1:2" x14ac:dyDescent="0.25">
      <c r="A1638" s="56">
        <v>44442</v>
      </c>
      <c r="B1638" s="158">
        <v>3.2040000000000002</v>
      </c>
    </row>
    <row r="1639" spans="1:2" x14ac:dyDescent="0.25">
      <c r="A1639" s="56">
        <v>44448</v>
      </c>
      <c r="B1639" s="158">
        <v>3.2029999999999998</v>
      </c>
    </row>
    <row r="1640" spans="1:2" x14ac:dyDescent="0.25">
      <c r="A1640" s="56">
        <v>44449</v>
      </c>
      <c r="B1640" s="158">
        <v>3.2010000000000001</v>
      </c>
    </row>
    <row r="1641" spans="1:2" x14ac:dyDescent="0.25">
      <c r="A1641" s="56">
        <v>44452</v>
      </c>
      <c r="B1641" s="158">
        <v>3.206</v>
      </c>
    </row>
    <row r="1642" spans="1:2" x14ac:dyDescent="0.25">
      <c r="A1642" s="56">
        <v>44453</v>
      </c>
      <c r="B1642" s="158">
        <v>3.2109999999999999</v>
      </c>
    </row>
    <row r="1643" spans="1:2" x14ac:dyDescent="0.25">
      <c r="A1643" s="56">
        <v>44456</v>
      </c>
      <c r="B1643" s="158">
        <v>3.2069999999999999</v>
      </c>
    </row>
    <row r="1644" spans="1:2" x14ac:dyDescent="0.25">
      <c r="A1644" s="56">
        <v>44459</v>
      </c>
      <c r="B1644" s="158">
        <v>3.2130000000000001</v>
      </c>
    </row>
    <row r="1645" spans="1:2" x14ac:dyDescent="0.25">
      <c r="A1645" s="56">
        <v>44461</v>
      </c>
      <c r="B1645" s="158">
        <v>3.2080000000000002</v>
      </c>
    </row>
    <row r="1646" spans="1:2" x14ac:dyDescent="0.25">
      <c r="A1646" s="56">
        <v>44462</v>
      </c>
      <c r="B1646" s="158">
        <v>3.2029999999999998</v>
      </c>
    </row>
    <row r="1647" spans="1:2" x14ac:dyDescent="0.25">
      <c r="A1647" s="56">
        <v>44463</v>
      </c>
      <c r="B1647" s="158">
        <v>3.2010000000000001</v>
      </c>
    </row>
    <row r="1648" spans="1:2" x14ac:dyDescent="0.25">
      <c r="A1648" s="56">
        <v>44466</v>
      </c>
      <c r="B1648" s="158">
        <v>3.2040000000000002</v>
      </c>
    </row>
    <row r="1649" spans="1:2" x14ac:dyDescent="0.25">
      <c r="A1649" s="56">
        <v>44468</v>
      </c>
      <c r="B1649" s="158">
        <v>3.2120000000000002</v>
      </c>
    </row>
    <row r="1650" spans="1:2" x14ac:dyDescent="0.25">
      <c r="A1650" s="56">
        <v>44469</v>
      </c>
      <c r="B1650" s="158">
        <v>3.2290000000000001</v>
      </c>
    </row>
    <row r="1651" spans="1:2" x14ac:dyDescent="0.25">
      <c r="A1651" s="56">
        <v>44470</v>
      </c>
      <c r="B1651" s="158">
        <v>3.2269999999999999</v>
      </c>
    </row>
    <row r="1652" spans="1:2" x14ac:dyDescent="0.25">
      <c r="A1652" s="56">
        <v>44473</v>
      </c>
      <c r="B1652" s="158">
        <v>3.2170000000000001</v>
      </c>
    </row>
    <row r="1653" spans="1:2" x14ac:dyDescent="0.25">
      <c r="A1653" s="56">
        <v>44474</v>
      </c>
      <c r="B1653" s="158">
        <v>3.2290000000000001</v>
      </c>
    </row>
    <row r="1654" spans="1:2" x14ac:dyDescent="0.25">
      <c r="A1654" s="56">
        <v>44475</v>
      </c>
      <c r="B1654" s="158">
        <v>3.2450000000000001</v>
      </c>
    </row>
    <row r="1655" spans="1:2" x14ac:dyDescent="0.25">
      <c r="A1655" s="56">
        <v>44476</v>
      </c>
      <c r="B1655" s="158">
        <v>3.2280000000000002</v>
      </c>
    </row>
    <row r="1656" spans="1:2" x14ac:dyDescent="0.25">
      <c r="A1656" s="56">
        <v>44477</v>
      </c>
      <c r="B1656" s="158">
        <v>3.2309999999999999</v>
      </c>
    </row>
    <row r="1657" spans="1:2" x14ac:dyDescent="0.25">
      <c r="A1657" s="56">
        <v>44482</v>
      </c>
      <c r="B1657" s="158">
        <v>3.2349999999999999</v>
      </c>
    </row>
    <row r="1658" spans="1:2" x14ac:dyDescent="0.25">
      <c r="A1658" s="56">
        <v>44483</v>
      </c>
      <c r="B1658" s="158">
        <v>3.2210000000000001</v>
      </c>
    </row>
    <row r="1659" spans="1:2" x14ac:dyDescent="0.25">
      <c r="A1659" s="56">
        <v>44484</v>
      </c>
      <c r="B1659" s="158">
        <v>3.2189999999999999</v>
      </c>
    </row>
    <row r="1660" spans="1:2" x14ac:dyDescent="0.25">
      <c r="A1660" s="56">
        <v>44487</v>
      </c>
      <c r="B1660" s="158">
        <v>3.2290000000000001</v>
      </c>
    </row>
    <row r="1661" spans="1:2" x14ac:dyDescent="0.25">
      <c r="A1661" s="56">
        <v>44488</v>
      </c>
      <c r="B1661" s="158">
        <v>3.2120000000000002</v>
      </c>
    </row>
    <row r="1662" spans="1:2" x14ac:dyDescent="0.25">
      <c r="A1662" s="56">
        <v>44489</v>
      </c>
      <c r="B1662" s="158">
        <v>3.2149999999999999</v>
      </c>
    </row>
    <row r="1663" spans="1:2" x14ac:dyDescent="0.25">
      <c r="A1663" s="56">
        <v>44490</v>
      </c>
      <c r="B1663" s="158">
        <v>3.2109999999999999</v>
      </c>
    </row>
    <row r="1664" spans="1:2" x14ac:dyDescent="0.25">
      <c r="A1664" s="56">
        <v>44491</v>
      </c>
      <c r="B1664" s="158">
        <v>3.2109999999999999</v>
      </c>
    </row>
    <row r="1665" spans="1:2" x14ac:dyDescent="0.25">
      <c r="A1665" s="56">
        <v>44494</v>
      </c>
      <c r="B1665" s="158">
        <v>3.206</v>
      </c>
    </row>
    <row r="1666" spans="1:2" x14ac:dyDescent="0.25">
      <c r="A1666" s="56">
        <v>44495</v>
      </c>
      <c r="B1666" s="158">
        <v>3.2010000000000001</v>
      </c>
    </row>
    <row r="1667" spans="1:2" x14ac:dyDescent="0.25">
      <c r="A1667" s="56">
        <v>44496</v>
      </c>
      <c r="B1667" s="158">
        <v>3.1909999999999998</v>
      </c>
    </row>
    <row r="1668" spans="1:2" x14ac:dyDescent="0.25">
      <c r="A1668" s="56">
        <v>44497</v>
      </c>
      <c r="B1668" s="158">
        <v>3.1850000000000001</v>
      </c>
    </row>
    <row r="1669" spans="1:2" x14ac:dyDescent="0.25">
      <c r="A1669" s="56">
        <v>44498</v>
      </c>
      <c r="B1669" s="158">
        <v>3.1579999999999999</v>
      </c>
    </row>
    <row r="1670" spans="1:2" x14ac:dyDescent="0.25">
      <c r="A1670" s="56">
        <v>44501</v>
      </c>
      <c r="B1670" s="158">
        <v>3.1339999999999999</v>
      </c>
    </row>
    <row r="1671" spans="1:2" x14ac:dyDescent="0.25">
      <c r="A1671" s="56">
        <v>44502</v>
      </c>
      <c r="B1671" s="158">
        <v>3.13</v>
      </c>
    </row>
    <row r="1672" spans="1:2" x14ac:dyDescent="0.25">
      <c r="A1672" s="56">
        <v>44503</v>
      </c>
      <c r="B1672" s="158">
        <v>3.1379999999999999</v>
      </c>
    </row>
    <row r="1673" spans="1:2" x14ac:dyDescent="0.25">
      <c r="A1673" s="56">
        <v>44504</v>
      </c>
      <c r="B1673" s="158">
        <v>3.125</v>
      </c>
    </row>
    <row r="1674" spans="1:2" x14ac:dyDescent="0.25">
      <c r="A1674" s="56">
        <v>44505</v>
      </c>
      <c r="B1674" s="158">
        <v>3.1179999999999999</v>
      </c>
    </row>
    <row r="1675" spans="1:2" x14ac:dyDescent="0.25">
      <c r="A1675" s="56">
        <v>44508</v>
      </c>
      <c r="B1675" s="158">
        <v>3.1030000000000002</v>
      </c>
    </row>
    <row r="1676" spans="1:2" x14ac:dyDescent="0.25">
      <c r="A1676" s="56">
        <v>44509</v>
      </c>
      <c r="B1676" s="158">
        <v>3.1059999999999999</v>
      </c>
    </row>
    <row r="1677" spans="1:2" x14ac:dyDescent="0.25">
      <c r="A1677" s="56">
        <v>44510</v>
      </c>
      <c r="B1677" s="158">
        <v>3.109</v>
      </c>
    </row>
    <row r="1678" spans="1:2" x14ac:dyDescent="0.25">
      <c r="A1678" s="56">
        <v>44511</v>
      </c>
      <c r="B1678" s="158">
        <v>3.12</v>
      </c>
    </row>
    <row r="1679" spans="1:2" x14ac:dyDescent="0.25">
      <c r="A1679" s="56">
        <v>44512</v>
      </c>
      <c r="B1679" s="158">
        <v>3.1120000000000001</v>
      </c>
    </row>
    <row r="1680" spans="1:2" x14ac:dyDescent="0.25">
      <c r="A1680" s="56">
        <v>44515</v>
      </c>
      <c r="B1680" s="158">
        <v>3.1019999999999999</v>
      </c>
    </row>
    <row r="1681" spans="1:2" x14ac:dyDescent="0.25">
      <c r="A1681" s="56">
        <v>44516</v>
      </c>
      <c r="B1681" s="158">
        <v>3.09</v>
      </c>
    </row>
    <row r="1682" spans="1:2" x14ac:dyDescent="0.25">
      <c r="A1682" s="56">
        <v>44517</v>
      </c>
      <c r="B1682" s="158">
        <v>3.0739999999999998</v>
      </c>
    </row>
    <row r="1683" spans="1:2" x14ac:dyDescent="0.25">
      <c r="A1683" s="56">
        <v>44518</v>
      </c>
      <c r="B1683" s="158">
        <v>3.0790000000000002</v>
      </c>
    </row>
    <row r="1684" spans="1:2" x14ac:dyDescent="0.25">
      <c r="A1684" s="56">
        <v>44519</v>
      </c>
      <c r="B1684" s="158">
        <v>3.0870000000000002</v>
      </c>
    </row>
    <row r="1685" spans="1:2" x14ac:dyDescent="0.25">
      <c r="A1685" s="56">
        <v>44522</v>
      </c>
      <c r="B1685" s="158">
        <v>3.089</v>
      </c>
    </row>
    <row r="1686" spans="1:2" x14ac:dyDescent="0.25">
      <c r="A1686" s="56">
        <v>44523</v>
      </c>
      <c r="B1686" s="158">
        <v>3.11</v>
      </c>
    </row>
    <row r="1687" spans="1:2" x14ac:dyDescent="0.25">
      <c r="A1687" s="56">
        <v>44524</v>
      </c>
      <c r="B1687" s="158">
        <v>3.1680000000000001</v>
      </c>
    </row>
    <row r="1688" spans="1:2" x14ac:dyDescent="0.25">
      <c r="A1688" s="56">
        <v>44525</v>
      </c>
      <c r="B1688" s="158">
        <v>3.157</v>
      </c>
    </row>
    <row r="1689" spans="1:2" x14ac:dyDescent="0.25">
      <c r="A1689" s="56">
        <v>44526</v>
      </c>
      <c r="B1689" s="158">
        <v>3.181</v>
      </c>
    </row>
    <row r="1690" spans="1:2" x14ac:dyDescent="0.25">
      <c r="A1690" s="56">
        <v>44529</v>
      </c>
      <c r="B1690" s="158">
        <v>3.157</v>
      </c>
    </row>
    <row r="1691" spans="1:2" x14ac:dyDescent="0.25">
      <c r="A1691" s="56">
        <v>44530</v>
      </c>
      <c r="B1691" s="158">
        <v>3.1619999999999999</v>
      </c>
    </row>
    <row r="1692" spans="1:2" x14ac:dyDescent="0.25">
      <c r="A1692" s="56">
        <v>44531</v>
      </c>
      <c r="B1692" s="158">
        <v>3.15</v>
      </c>
    </row>
    <row r="1693" spans="1:2" x14ac:dyDescent="0.25">
      <c r="A1693" s="56">
        <v>44532</v>
      </c>
      <c r="B1693" s="158">
        <v>3.1680000000000001</v>
      </c>
    </row>
    <row r="1694" spans="1:2" x14ac:dyDescent="0.25">
      <c r="A1694" s="56">
        <v>44533</v>
      </c>
      <c r="B1694" s="158">
        <v>3.1560000000000001</v>
      </c>
    </row>
    <row r="1695" spans="1:2" x14ac:dyDescent="0.25">
      <c r="A1695" s="56">
        <v>44536</v>
      </c>
      <c r="B1695" s="158">
        <v>3.161</v>
      </c>
    </row>
    <row r="1696" spans="1:2" x14ac:dyDescent="0.25">
      <c r="A1696" s="56">
        <v>44537</v>
      </c>
      <c r="B1696" s="158">
        <v>3.1549999999999998</v>
      </c>
    </row>
    <row r="1697" spans="1:2" x14ac:dyDescent="0.25">
      <c r="A1697" s="56">
        <v>44538</v>
      </c>
      <c r="B1697" s="158">
        <v>3.1110000000000002</v>
      </c>
    </row>
    <row r="1698" spans="1:2" x14ac:dyDescent="0.25">
      <c r="A1698" s="56">
        <v>44539</v>
      </c>
      <c r="B1698" s="158">
        <v>3.1040000000000001</v>
      </c>
    </row>
    <row r="1699" spans="1:2" x14ac:dyDescent="0.25">
      <c r="A1699" s="56">
        <v>44540</v>
      </c>
      <c r="B1699" s="158">
        <v>3.1030000000000002</v>
      </c>
    </row>
    <row r="1700" spans="1:2" x14ac:dyDescent="0.25">
      <c r="A1700" s="56">
        <v>44543</v>
      </c>
      <c r="B1700" s="158">
        <v>3.101</v>
      </c>
    </row>
    <row r="1701" spans="1:2" x14ac:dyDescent="0.25">
      <c r="A1701" s="56">
        <v>44544</v>
      </c>
      <c r="B1701" s="158">
        <v>3.113</v>
      </c>
    </row>
    <row r="1702" spans="1:2" x14ac:dyDescent="0.25">
      <c r="A1702" s="56">
        <v>44545</v>
      </c>
      <c r="B1702" s="158">
        <v>3.1349999999999998</v>
      </c>
    </row>
    <row r="1703" spans="1:2" x14ac:dyDescent="0.25">
      <c r="A1703" s="56">
        <v>44546</v>
      </c>
      <c r="B1703" s="158">
        <v>3.1059999999999999</v>
      </c>
    </row>
    <row r="1704" spans="1:2" x14ac:dyDescent="0.25">
      <c r="A1704" s="56">
        <v>44547</v>
      </c>
      <c r="B1704" s="158">
        <v>3.1150000000000002</v>
      </c>
    </row>
    <row r="1705" spans="1:2" x14ac:dyDescent="0.25">
      <c r="A1705" s="56">
        <v>44550</v>
      </c>
      <c r="B1705" s="158">
        <v>3.1520000000000001</v>
      </c>
    </row>
    <row r="1706" spans="1:2" x14ac:dyDescent="0.25">
      <c r="A1706" s="56">
        <v>44551</v>
      </c>
      <c r="B1706" s="158">
        <v>3.1640000000000001</v>
      </c>
    </row>
    <row r="1707" spans="1:2" x14ac:dyDescent="0.25">
      <c r="A1707" s="56">
        <v>44552</v>
      </c>
      <c r="B1707" s="158">
        <v>3.165</v>
      </c>
    </row>
    <row r="1708" spans="1:2" x14ac:dyDescent="0.25">
      <c r="A1708" s="56">
        <v>44553</v>
      </c>
      <c r="B1708" s="158">
        <v>3.15</v>
      </c>
    </row>
    <row r="1709" spans="1:2" x14ac:dyDescent="0.25">
      <c r="A1709" s="56">
        <v>44554</v>
      </c>
      <c r="B1709" s="158">
        <v>3.149</v>
      </c>
    </row>
    <row r="1710" spans="1:2" x14ac:dyDescent="0.25">
      <c r="A1710" s="56">
        <v>44557</v>
      </c>
      <c r="B1710" s="158">
        <v>3.1360000000000001</v>
      </c>
    </row>
    <row r="1711" spans="1:2" x14ac:dyDescent="0.25">
      <c r="A1711" s="56">
        <v>44558</v>
      </c>
      <c r="B1711" s="158">
        <v>3.1110000000000002</v>
      </c>
    </row>
    <row r="1712" spans="1:2" x14ac:dyDescent="0.25">
      <c r="A1712" s="56">
        <v>44559</v>
      </c>
      <c r="B1712" s="158">
        <v>3.1110000000000002</v>
      </c>
    </row>
    <row r="1713" spans="1:2" x14ac:dyDescent="0.25">
      <c r="A1713" s="56">
        <v>44560</v>
      </c>
      <c r="B1713" s="158">
        <v>3.11</v>
      </c>
    </row>
    <row r="1714" spans="1:2" x14ac:dyDescent="0.25">
      <c r="A1714" s="56">
        <v>44561</v>
      </c>
      <c r="B1714" s="158">
        <v>3.11</v>
      </c>
    </row>
    <row r="1715" spans="1:2" x14ac:dyDescent="0.25">
      <c r="A1715" s="56">
        <v>44564</v>
      </c>
      <c r="B1715" s="158">
        <v>3.0920000000000001</v>
      </c>
    </row>
    <row r="1716" spans="1:2" x14ac:dyDescent="0.25">
      <c r="A1716" s="56">
        <v>44565</v>
      </c>
      <c r="B1716" s="158">
        <v>3.0939999999999999</v>
      </c>
    </row>
    <row r="1717" spans="1:2" x14ac:dyDescent="0.25">
      <c r="A1717" s="56">
        <v>44566</v>
      </c>
      <c r="B1717" s="158">
        <v>3.093</v>
      </c>
    </row>
    <row r="1718" spans="1:2" x14ac:dyDescent="0.25">
      <c r="A1718" s="56">
        <v>44567</v>
      </c>
      <c r="B1718" s="158">
        <v>3.109</v>
      </c>
    </row>
    <row r="1719" spans="1:2" x14ac:dyDescent="0.25">
      <c r="A1719" s="56">
        <v>44568</v>
      </c>
      <c r="B1719" s="158">
        <v>3.109</v>
      </c>
    </row>
    <row r="1720" spans="1:2" x14ac:dyDescent="0.25">
      <c r="A1720" s="56">
        <v>44571</v>
      </c>
      <c r="B1720" s="158">
        <v>3.1160000000000001</v>
      </c>
    </row>
    <row r="1721" spans="1:2" x14ac:dyDescent="0.25">
      <c r="A1721" s="56">
        <v>44572</v>
      </c>
      <c r="B1721" s="158">
        <v>3.1269999999999998</v>
      </c>
    </row>
    <row r="1722" spans="1:2" x14ac:dyDescent="0.25">
      <c r="A1722" s="56">
        <v>44573</v>
      </c>
      <c r="B1722" s="158">
        <v>3.1120000000000001</v>
      </c>
    </row>
    <row r="1723" spans="1:2" x14ac:dyDescent="0.25">
      <c r="A1723" s="56">
        <v>44574</v>
      </c>
      <c r="B1723" s="158">
        <v>3.117</v>
      </c>
    </row>
    <row r="1724" spans="1:2" x14ac:dyDescent="0.25">
      <c r="A1724" s="56">
        <v>44575</v>
      </c>
      <c r="B1724" s="158">
        <v>3.1110000000000002</v>
      </c>
    </row>
    <row r="1725" spans="1:2" x14ac:dyDescent="0.25">
      <c r="A1725" s="56">
        <v>44578</v>
      </c>
      <c r="B1725" s="158">
        <v>3.105</v>
      </c>
    </row>
    <row r="1726" spans="1:2" x14ac:dyDescent="0.25">
      <c r="A1726" s="56">
        <v>44579</v>
      </c>
      <c r="B1726" s="158">
        <v>3.1240000000000001</v>
      </c>
    </row>
    <row r="1727" spans="1:2" x14ac:dyDescent="0.25">
      <c r="A1727" s="56">
        <v>44580</v>
      </c>
      <c r="B1727" s="158">
        <v>3.125</v>
      </c>
    </row>
    <row r="1728" spans="1:2" x14ac:dyDescent="0.25">
      <c r="A1728" s="56">
        <v>44581</v>
      </c>
      <c r="B1728" s="158">
        <v>3.1339999999999999</v>
      </c>
    </row>
    <row r="1729" spans="1:2" x14ac:dyDescent="0.25">
      <c r="A1729" s="56">
        <v>44582</v>
      </c>
      <c r="B1729" s="158">
        <v>3.14</v>
      </c>
    </row>
    <row r="1730" spans="1:2" x14ac:dyDescent="0.25">
      <c r="A1730" s="56">
        <v>44585</v>
      </c>
      <c r="B1730" s="158">
        <v>3.1669999999999998</v>
      </c>
    </row>
    <row r="1731" spans="1:2" x14ac:dyDescent="0.25">
      <c r="A1731" s="56">
        <v>44586</v>
      </c>
      <c r="B1731" s="158">
        <v>3.1829999999999998</v>
      </c>
    </row>
    <row r="1732" spans="1:2" x14ac:dyDescent="0.25">
      <c r="A1732" s="56">
        <v>44587</v>
      </c>
      <c r="B1732" s="158">
        <v>3.1760000000000002</v>
      </c>
    </row>
    <row r="1733" spans="1:2" x14ac:dyDescent="0.25">
      <c r="A1733" s="56">
        <v>44588</v>
      </c>
      <c r="B1733" s="158">
        <v>3.1960000000000002</v>
      </c>
    </row>
    <row r="1734" spans="1:2" x14ac:dyDescent="0.25">
      <c r="A1734" s="56">
        <v>44589</v>
      </c>
      <c r="B1734" s="158">
        <v>3.1960000000000002</v>
      </c>
    </row>
    <row r="1735" spans="1:2" x14ac:dyDescent="0.25">
      <c r="A1735" s="56">
        <v>44592</v>
      </c>
      <c r="B1735" s="158">
        <v>3.1949999999999998</v>
      </c>
    </row>
    <row r="1736" spans="1:2" x14ac:dyDescent="0.25">
      <c r="A1736" s="56">
        <v>44593</v>
      </c>
      <c r="B1736" s="158">
        <v>3.169</v>
      </c>
    </row>
    <row r="1737" spans="1:2" x14ac:dyDescent="0.25">
      <c r="A1737" s="56">
        <v>44594</v>
      </c>
      <c r="B1737" s="158">
        <v>3.16</v>
      </c>
    </row>
    <row r="1738" spans="1:2" x14ac:dyDescent="0.25">
      <c r="A1738" s="56">
        <v>44595</v>
      </c>
      <c r="B1738" s="158">
        <v>3.1859999999999999</v>
      </c>
    </row>
    <row r="1739" spans="1:2" x14ac:dyDescent="0.25">
      <c r="A1739" s="56">
        <v>44596</v>
      </c>
      <c r="B1739" s="158">
        <v>3.1989999999999998</v>
      </c>
    </row>
    <row r="1740" spans="1:2" x14ac:dyDescent="0.25">
      <c r="A1740" s="56">
        <v>44599</v>
      </c>
      <c r="B1740" s="158">
        <v>3.1949999999999998</v>
      </c>
    </row>
    <row r="1741" spans="1:2" x14ac:dyDescent="0.25">
      <c r="A1741" s="56">
        <v>44600</v>
      </c>
      <c r="B1741" s="158">
        <v>3.2240000000000002</v>
      </c>
    </row>
    <row r="1742" spans="1:2" x14ac:dyDescent="0.25">
      <c r="A1742" s="56">
        <v>44601</v>
      </c>
      <c r="B1742" s="158">
        <v>3.2160000000000002</v>
      </c>
    </row>
    <row r="1743" spans="1:2" x14ac:dyDescent="0.25">
      <c r="A1743" s="56">
        <v>44602</v>
      </c>
      <c r="B1743" s="158">
        <v>3.2210000000000001</v>
      </c>
    </row>
    <row r="1744" spans="1:2" x14ac:dyDescent="0.25">
      <c r="A1744" s="56">
        <v>44603</v>
      </c>
      <c r="B1744" s="158">
        <v>3.2349999999999999</v>
      </c>
    </row>
    <row r="1745" spans="1:2" x14ac:dyDescent="0.25">
      <c r="A1745" s="56">
        <v>44606</v>
      </c>
      <c r="B1745" s="158">
        <v>3.262</v>
      </c>
    </row>
    <row r="1746" spans="1:2" x14ac:dyDescent="0.25">
      <c r="A1746" s="56">
        <v>44607</v>
      </c>
      <c r="B1746" s="158">
        <v>3.2250000000000001</v>
      </c>
    </row>
    <row r="1747" spans="1:2" x14ac:dyDescent="0.25">
      <c r="A1747" s="56">
        <v>44608</v>
      </c>
      <c r="B1747" s="158">
        <v>3.1829999999999998</v>
      </c>
    </row>
    <row r="1748" spans="1:2" x14ac:dyDescent="0.25">
      <c r="A1748" s="56">
        <v>44609</v>
      </c>
      <c r="B1748" s="158">
        <v>3.1890000000000001</v>
      </c>
    </row>
    <row r="1749" spans="1:2" x14ac:dyDescent="0.25">
      <c r="A1749" s="56">
        <v>44610</v>
      </c>
      <c r="B1749" s="158">
        <v>3.1930000000000001</v>
      </c>
    </row>
    <row r="1750" spans="1:2" x14ac:dyDescent="0.25">
      <c r="A1750" s="56">
        <v>44613</v>
      </c>
      <c r="B1750" s="158">
        <v>3.21</v>
      </c>
    </row>
    <row r="1751" spans="1:2" x14ac:dyDescent="0.25">
      <c r="A1751" s="56">
        <v>44614</v>
      </c>
      <c r="B1751" s="158">
        <v>3.2189999999999999</v>
      </c>
    </row>
    <row r="1752" spans="1:2" x14ac:dyDescent="0.25">
      <c r="A1752" s="56">
        <v>44615</v>
      </c>
      <c r="B1752" s="158">
        <v>3.2229999999999999</v>
      </c>
    </row>
    <row r="1753" spans="1:2" x14ac:dyDescent="0.25">
      <c r="A1753" s="56">
        <v>44616</v>
      </c>
      <c r="B1753" s="158">
        <v>3.2709999999999999</v>
      </c>
    </row>
    <row r="1754" spans="1:2" x14ac:dyDescent="0.25">
      <c r="A1754" s="56">
        <v>44617</v>
      </c>
      <c r="B1754" s="158">
        <v>3.2589999999999999</v>
      </c>
    </row>
    <row r="1755" spans="1:2" x14ac:dyDescent="0.25">
      <c r="A1755" s="56">
        <v>44620</v>
      </c>
      <c r="B1755" s="158">
        <v>3.238</v>
      </c>
    </row>
    <row r="1756" spans="1:2" x14ac:dyDescent="0.25">
      <c r="A1756" s="56">
        <v>44621</v>
      </c>
      <c r="B1756" s="158">
        <v>3.23</v>
      </c>
    </row>
    <row r="1757" spans="1:2" x14ac:dyDescent="0.25">
      <c r="A1757" s="56">
        <v>44622</v>
      </c>
      <c r="B1757" s="158">
        <v>3.2330000000000001</v>
      </c>
    </row>
    <row r="1758" spans="1:2" x14ac:dyDescent="0.25">
      <c r="A1758" s="56">
        <v>44623</v>
      </c>
      <c r="B1758" s="158">
        <v>3.24</v>
      </c>
    </row>
    <row r="1759" spans="1:2" x14ac:dyDescent="0.25">
      <c r="A1759" s="56">
        <v>44624</v>
      </c>
      <c r="B1759" s="158">
        <v>3.2450000000000001</v>
      </c>
    </row>
    <row r="1760" spans="1:2" x14ac:dyDescent="0.25">
      <c r="A1760" s="56">
        <v>44627</v>
      </c>
      <c r="B1760" s="158">
        <v>3.282</v>
      </c>
    </row>
    <row r="1761" spans="1:2" x14ac:dyDescent="0.25">
      <c r="A1761" s="56">
        <v>44628</v>
      </c>
      <c r="B1761" s="158">
        <v>3.3</v>
      </c>
    </row>
    <row r="1762" spans="1:2" x14ac:dyDescent="0.25">
      <c r="A1762" s="56">
        <v>44629</v>
      </c>
      <c r="B1762" s="158">
        <v>3.2839999999999998</v>
      </c>
    </row>
    <row r="1763" spans="1:2" x14ac:dyDescent="0.25">
      <c r="A1763" s="56">
        <v>44630</v>
      </c>
      <c r="B1763" s="158">
        <v>3.2709999999999999</v>
      </c>
    </row>
    <row r="1764" spans="1:2" x14ac:dyDescent="0.25">
      <c r="A1764" s="56">
        <v>44631</v>
      </c>
      <c r="B1764" s="158">
        <v>3.2639999999999998</v>
      </c>
    </row>
    <row r="1765" spans="1:2" x14ac:dyDescent="0.25">
      <c r="A1765" s="56">
        <v>44634</v>
      </c>
      <c r="B1765" s="158">
        <v>3.2679999999999998</v>
      </c>
    </row>
    <row r="1766" spans="1:2" x14ac:dyDescent="0.25">
      <c r="A1766" s="56">
        <v>44635</v>
      </c>
      <c r="B1766" s="158">
        <v>3.2869999999999999</v>
      </c>
    </row>
    <row r="1767" spans="1:2" x14ac:dyDescent="0.25">
      <c r="A1767" s="56">
        <v>44636</v>
      </c>
      <c r="B1767" s="158">
        <v>3.2629999999999999</v>
      </c>
    </row>
    <row r="1768" spans="1:2" x14ac:dyDescent="0.25">
      <c r="A1768" s="56">
        <v>44641</v>
      </c>
      <c r="B1768" s="158">
        <v>3.2389999999999999</v>
      </c>
    </row>
    <row r="1769" spans="1:2" x14ac:dyDescent="0.25">
      <c r="A1769" s="56">
        <v>44642</v>
      </c>
      <c r="B1769" s="158">
        <v>3.2250000000000001</v>
      </c>
    </row>
    <row r="1770" spans="1:2" x14ac:dyDescent="0.25">
      <c r="A1770" s="56">
        <v>44643</v>
      </c>
      <c r="B1770" s="158">
        <v>3.2309999999999999</v>
      </c>
    </row>
    <row r="1771" spans="1:2" x14ac:dyDescent="0.25">
      <c r="A1771" s="56">
        <v>44644</v>
      </c>
      <c r="B1771" s="158">
        <v>3.2210000000000001</v>
      </c>
    </row>
    <row r="1772" spans="1:2" x14ac:dyDescent="0.25">
      <c r="A1772" s="56">
        <v>44645</v>
      </c>
      <c r="B1772" s="158">
        <v>3.2229999999999999</v>
      </c>
    </row>
    <row r="1773" spans="1:2" x14ac:dyDescent="0.25">
      <c r="A1773" s="56">
        <v>44648</v>
      </c>
      <c r="B1773" s="158">
        <v>3.222</v>
      </c>
    </row>
    <row r="1774" spans="1:2" x14ac:dyDescent="0.25">
      <c r="A1774" s="56">
        <v>44649</v>
      </c>
      <c r="B1774" s="158">
        <v>3.2170000000000001</v>
      </c>
    </row>
    <row r="1775" spans="1:2" x14ac:dyDescent="0.25">
      <c r="A1775" s="56">
        <v>44650</v>
      </c>
      <c r="B1775" s="158">
        <v>3.1880000000000002</v>
      </c>
    </row>
    <row r="1776" spans="1:2" x14ac:dyDescent="0.25">
      <c r="A1776" s="56">
        <v>44651</v>
      </c>
      <c r="B1776" s="158">
        <v>3.1760000000000002</v>
      </c>
    </row>
    <row r="1777" spans="1:2" x14ac:dyDescent="0.25">
      <c r="A1777" s="56">
        <v>44652</v>
      </c>
      <c r="B1777" s="158">
        <v>3.2029999999999998</v>
      </c>
    </row>
    <row r="1778" spans="1:2" x14ac:dyDescent="0.25">
      <c r="A1778" s="56">
        <v>44655</v>
      </c>
      <c r="B1778" s="158">
        <v>3.2090000000000001</v>
      </c>
    </row>
    <row r="1779" spans="1:2" x14ac:dyDescent="0.25">
      <c r="A1779" s="56">
        <v>44656</v>
      </c>
      <c r="B1779" s="158">
        <v>3.2050000000000001</v>
      </c>
    </row>
    <row r="1780" spans="1:2" x14ac:dyDescent="0.25">
      <c r="A1780" s="56">
        <v>44657</v>
      </c>
      <c r="B1780" s="158">
        <v>3.2250000000000001</v>
      </c>
    </row>
    <row r="1781" spans="1:2" x14ac:dyDescent="0.25">
      <c r="A1781" s="56">
        <v>44658</v>
      </c>
      <c r="B1781" s="158">
        <v>3.2280000000000002</v>
      </c>
    </row>
    <row r="1782" spans="1:2" x14ac:dyDescent="0.25">
      <c r="A1782" s="56">
        <v>44659</v>
      </c>
      <c r="B1782" s="158">
        <v>3.2250000000000001</v>
      </c>
    </row>
    <row r="1783" spans="1:2" x14ac:dyDescent="0.25">
      <c r="A1783" s="56">
        <v>44662</v>
      </c>
      <c r="B1783" s="158">
        <v>3.2109999999999999</v>
      </c>
    </row>
    <row r="1784" spans="1:2" x14ac:dyDescent="0.25">
      <c r="A1784" s="56">
        <v>44663</v>
      </c>
      <c r="B1784" s="158">
        <v>3.2149999999999999</v>
      </c>
    </row>
    <row r="1785" spans="1:2" x14ac:dyDescent="0.25">
      <c r="A1785" s="56">
        <v>44664</v>
      </c>
      <c r="B1785" s="158">
        <v>3.2069999999999999</v>
      </c>
    </row>
    <row r="1786" spans="1:2" x14ac:dyDescent="0.25">
      <c r="A1786" s="56">
        <v>44665</v>
      </c>
      <c r="B1786" s="158">
        <v>3.1989999999999998</v>
      </c>
    </row>
    <row r="1787" spans="1:2" x14ac:dyDescent="0.25">
      <c r="A1787" s="56">
        <v>44670</v>
      </c>
      <c r="B1787" s="158">
        <v>3.2360000000000002</v>
      </c>
    </row>
    <row r="1788" spans="1:2" x14ac:dyDescent="0.25">
      <c r="A1788" s="56">
        <v>44671</v>
      </c>
      <c r="B1788" s="158">
        <v>3.2349999999999999</v>
      </c>
    </row>
    <row r="1789" spans="1:2" x14ac:dyDescent="0.25">
      <c r="A1789" s="56">
        <v>44672</v>
      </c>
      <c r="B1789" s="158">
        <v>3.2170000000000001</v>
      </c>
    </row>
    <row r="1790" spans="1:2" x14ac:dyDescent="0.25">
      <c r="A1790" s="56">
        <v>44676</v>
      </c>
      <c r="B1790" s="158">
        <v>3.2909999999999999</v>
      </c>
    </row>
    <row r="1791" spans="1:2" x14ac:dyDescent="0.25">
      <c r="A1791" s="56">
        <v>44677</v>
      </c>
      <c r="B1791" s="158">
        <v>3.2919999999999998</v>
      </c>
    </row>
    <row r="1792" spans="1:2" x14ac:dyDescent="0.25">
      <c r="A1792" s="56">
        <v>44678</v>
      </c>
      <c r="B1792" s="158">
        <v>3.3250000000000002</v>
      </c>
    </row>
    <row r="1793" spans="1:2" x14ac:dyDescent="0.25">
      <c r="A1793" s="56">
        <v>44679</v>
      </c>
      <c r="B1793" s="158">
        <v>3.32</v>
      </c>
    </row>
    <row r="1794" spans="1:2" x14ac:dyDescent="0.25">
      <c r="A1794" s="56">
        <v>44680</v>
      </c>
      <c r="B1794" s="158">
        <v>3.3170000000000002</v>
      </c>
    </row>
    <row r="1795" spans="1:2" x14ac:dyDescent="0.25">
      <c r="A1795" s="56">
        <v>44683</v>
      </c>
      <c r="B1795" s="158">
        <v>3.3519999999999999</v>
      </c>
    </row>
    <row r="1796" spans="1:2" x14ac:dyDescent="0.25">
      <c r="A1796" s="56">
        <v>44684</v>
      </c>
      <c r="B1796" s="158">
        <v>3.3690000000000002</v>
      </c>
    </row>
    <row r="1797" spans="1:2" x14ac:dyDescent="0.25">
      <c r="A1797" s="56">
        <v>44685</v>
      </c>
      <c r="B1797" s="158">
        <v>3.3559999999999999</v>
      </c>
    </row>
    <row r="1798" spans="1:2" x14ac:dyDescent="0.25">
      <c r="A1798" s="56">
        <v>44687</v>
      </c>
      <c r="B1798" s="158">
        <v>3.419</v>
      </c>
    </row>
    <row r="1799" spans="1:2" x14ac:dyDescent="0.25">
      <c r="A1799" s="56">
        <v>44690</v>
      </c>
      <c r="B1799" s="158">
        <v>3.4380000000000002</v>
      </c>
    </row>
    <row r="1800" spans="1:2" x14ac:dyDescent="0.25">
      <c r="A1800" s="56">
        <v>44691</v>
      </c>
      <c r="B1800" s="158">
        <v>3.4630000000000001</v>
      </c>
    </row>
    <row r="1801" spans="1:2" x14ac:dyDescent="0.25">
      <c r="A1801" s="56">
        <v>44692</v>
      </c>
      <c r="B1801" s="158">
        <v>3.4249999999999998</v>
      </c>
    </row>
    <row r="1802" spans="1:2" x14ac:dyDescent="0.25">
      <c r="A1802" s="56">
        <v>44693</v>
      </c>
      <c r="B1802" s="158">
        <v>3.4660000000000002</v>
      </c>
    </row>
    <row r="1803" spans="1:2" x14ac:dyDescent="0.25">
      <c r="A1803" s="56">
        <v>44694</v>
      </c>
      <c r="B1803" s="158">
        <v>3.4119999999999999</v>
      </c>
    </row>
    <row r="1804" spans="1:2" x14ac:dyDescent="0.25">
      <c r="A1804" s="56">
        <v>44697</v>
      </c>
      <c r="B1804" s="158">
        <v>3.419</v>
      </c>
    </row>
    <row r="1805" spans="1:2" x14ac:dyDescent="0.25">
      <c r="A1805" s="56">
        <v>44698</v>
      </c>
      <c r="B1805" s="158">
        <v>3.363</v>
      </c>
    </row>
    <row r="1806" spans="1:2" x14ac:dyDescent="0.25">
      <c r="A1806" s="56">
        <v>44699</v>
      </c>
      <c r="B1806" s="158">
        <v>3.3540000000000001</v>
      </c>
    </row>
    <row r="1807" spans="1:2" x14ac:dyDescent="0.25">
      <c r="A1807" s="56">
        <v>44700</v>
      </c>
      <c r="B1807" s="158">
        <v>3.391</v>
      </c>
    </row>
    <row r="1808" spans="1:2" x14ac:dyDescent="0.25">
      <c r="A1808" s="56">
        <v>44701</v>
      </c>
      <c r="B1808" s="158">
        <v>3.359</v>
      </c>
    </row>
    <row r="1809" spans="1:2" x14ac:dyDescent="0.25">
      <c r="A1809" s="56">
        <v>44704</v>
      </c>
      <c r="B1809" s="158">
        <v>3.3559999999999999</v>
      </c>
    </row>
    <row r="1810" spans="1:2" x14ac:dyDescent="0.25">
      <c r="A1810" s="56">
        <v>44705</v>
      </c>
      <c r="B1810" s="158">
        <v>3.3490000000000002</v>
      </c>
    </row>
    <row r="1811" spans="1:2" x14ac:dyDescent="0.25">
      <c r="A1811" s="56">
        <v>44706</v>
      </c>
      <c r="B1811" s="158">
        <v>3.359</v>
      </c>
    </row>
    <row r="1812" spans="1:2" x14ac:dyDescent="0.25">
      <c r="A1812" s="56">
        <v>44707</v>
      </c>
      <c r="B1812" s="158">
        <v>3.363</v>
      </c>
    </row>
    <row r="1813" spans="1:2" x14ac:dyDescent="0.25">
      <c r="A1813" s="56">
        <v>44708</v>
      </c>
      <c r="B1813" s="158">
        <v>3.355</v>
      </c>
    </row>
    <row r="1814" spans="1:2" x14ac:dyDescent="0.25">
      <c r="A1814" s="56">
        <v>44711</v>
      </c>
      <c r="B1814" s="158">
        <v>3.3159999999999998</v>
      </c>
    </row>
    <row r="1815" spans="1:2" x14ac:dyDescent="0.25">
      <c r="A1815" s="56">
        <v>44712</v>
      </c>
      <c r="B1815" s="158">
        <v>3.3380000000000001</v>
      </c>
    </row>
    <row r="1816" spans="1:2" x14ac:dyDescent="0.25">
      <c r="A1816" s="56">
        <v>44713</v>
      </c>
      <c r="B1816" s="158">
        <v>3.3250000000000002</v>
      </c>
    </row>
    <row r="1817" spans="1:2" x14ac:dyDescent="0.25">
      <c r="A1817" s="56">
        <v>44714</v>
      </c>
      <c r="B1817" s="158">
        <v>3.34</v>
      </c>
    </row>
    <row r="1818" spans="1:2" x14ac:dyDescent="0.25">
      <c r="A1818" s="56">
        <v>44718</v>
      </c>
      <c r="B1818" s="158">
        <v>3.3319999999999999</v>
      </c>
    </row>
    <row r="1819" spans="1:2" x14ac:dyDescent="0.25">
      <c r="A1819" s="56">
        <v>44719</v>
      </c>
      <c r="B1819" s="158">
        <v>3.3380000000000001</v>
      </c>
    </row>
    <row r="1820" spans="1:2" x14ac:dyDescent="0.25">
      <c r="A1820" s="56">
        <v>44720</v>
      </c>
      <c r="B1820" s="158">
        <v>3.339</v>
      </c>
    </row>
    <row r="1821" spans="1:2" x14ac:dyDescent="0.25">
      <c r="A1821" s="56">
        <v>44721</v>
      </c>
      <c r="B1821" s="158">
        <v>3.3380000000000001</v>
      </c>
    </row>
    <row r="1822" spans="1:2" x14ac:dyDescent="0.25">
      <c r="A1822" s="56">
        <v>44722</v>
      </c>
      <c r="B1822" s="158">
        <v>3.375</v>
      </c>
    </row>
    <row r="1823" spans="1:2" x14ac:dyDescent="0.25">
      <c r="A1823" s="56">
        <v>44725</v>
      </c>
      <c r="B1823" s="158">
        <v>3.44</v>
      </c>
    </row>
    <row r="1824" spans="1:2" x14ac:dyDescent="0.25">
      <c r="A1824" s="56">
        <v>44726</v>
      </c>
      <c r="B1824" s="158">
        <v>3.4460000000000002</v>
      </c>
    </row>
    <row r="1825" spans="1:2" x14ac:dyDescent="0.25">
      <c r="A1825" s="56">
        <v>44727</v>
      </c>
      <c r="B1825" s="158">
        <v>3.4540000000000002</v>
      </c>
    </row>
    <row r="1826" spans="1:2" x14ac:dyDescent="0.25">
      <c r="A1826" s="56">
        <v>44728</v>
      </c>
      <c r="B1826" s="158">
        <v>3.4630000000000001</v>
      </c>
    </row>
    <row r="1827" spans="1:2" x14ac:dyDescent="0.25">
      <c r="A1827" s="56">
        <v>44729</v>
      </c>
      <c r="B1827" s="158">
        <v>3.46</v>
      </c>
    </row>
    <row r="1828" spans="1:2" x14ac:dyDescent="0.25">
      <c r="A1828" s="56">
        <v>44732</v>
      </c>
      <c r="B1828" s="158">
        <v>3.4550000000000001</v>
      </c>
    </row>
    <row r="1829" spans="1:2" x14ac:dyDescent="0.25">
      <c r="A1829" s="56">
        <v>44733</v>
      </c>
      <c r="B1829" s="158">
        <v>3.4540000000000002</v>
      </c>
    </row>
    <row r="1830" spans="1:2" x14ac:dyDescent="0.25">
      <c r="A1830" s="56">
        <v>44734</v>
      </c>
      <c r="B1830" s="158">
        <v>3.464</v>
      </c>
    </row>
    <row r="1831" spans="1:2" x14ac:dyDescent="0.25">
      <c r="A1831" s="56">
        <v>44735</v>
      </c>
      <c r="B1831" s="158">
        <v>3.4470000000000001</v>
      </c>
    </row>
    <row r="1832" spans="1:2" x14ac:dyDescent="0.25">
      <c r="A1832" s="56">
        <v>44736</v>
      </c>
      <c r="B1832" s="158">
        <v>3.4420000000000002</v>
      </c>
    </row>
    <row r="1833" spans="1:2" x14ac:dyDescent="0.25">
      <c r="A1833" s="56">
        <v>44739</v>
      </c>
      <c r="B1833" s="158">
        <v>3.3969999999999998</v>
      </c>
    </row>
    <row r="1834" spans="1:2" x14ac:dyDescent="0.25">
      <c r="A1834" s="56">
        <v>44740</v>
      </c>
      <c r="B1834" s="158">
        <v>3.4359999999999999</v>
      </c>
    </row>
    <row r="1835" spans="1:2" x14ac:dyDescent="0.25">
      <c r="A1835" s="56">
        <v>44741</v>
      </c>
      <c r="B1835" s="158">
        <v>3.45</v>
      </c>
    </row>
    <row r="1836" spans="1:2" x14ac:dyDescent="0.25">
      <c r="A1836" s="56">
        <v>44742</v>
      </c>
      <c r="B1836" s="158">
        <v>3.5</v>
      </c>
    </row>
    <row r="1837" spans="1:2" x14ac:dyDescent="0.25">
      <c r="A1837" s="56">
        <v>44743</v>
      </c>
      <c r="B1837" s="158">
        <v>3.5259999999999998</v>
      </c>
    </row>
    <row r="1838" spans="1:2" x14ac:dyDescent="0.25">
      <c r="A1838" s="56">
        <v>44746</v>
      </c>
      <c r="B1838" s="158">
        <v>3.496</v>
      </c>
    </row>
    <row r="1839" spans="1:2" x14ac:dyDescent="0.25">
      <c r="A1839" s="56">
        <v>44747</v>
      </c>
      <c r="B1839" s="158">
        <v>3.5190000000000001</v>
      </c>
    </row>
    <row r="1840" spans="1:2" x14ac:dyDescent="0.25">
      <c r="A1840" s="56">
        <v>44748</v>
      </c>
      <c r="B1840" s="158">
        <v>3.5129999999999999</v>
      </c>
    </row>
    <row r="1841" spans="1:2" x14ac:dyDescent="0.25">
      <c r="A1841" s="56">
        <v>44749</v>
      </c>
      <c r="B1841" s="158">
        <v>3.4910000000000001</v>
      </c>
    </row>
    <row r="1842" spans="1:2" x14ac:dyDescent="0.25">
      <c r="A1842" s="56">
        <v>44750</v>
      </c>
      <c r="B1842" s="158">
        <v>3.48</v>
      </c>
    </row>
    <row r="1843" spans="1:2" x14ac:dyDescent="0.25">
      <c r="A1843" s="56">
        <v>44753</v>
      </c>
      <c r="B1843" s="158">
        <v>3.4740000000000002</v>
      </c>
    </row>
    <row r="1844" spans="1:2" x14ac:dyDescent="0.25">
      <c r="A1844" s="56">
        <v>44754</v>
      </c>
      <c r="B1844" s="158">
        <v>3.484</v>
      </c>
    </row>
    <row r="1845" spans="1:2" x14ac:dyDescent="0.25">
      <c r="A1845" s="56">
        <v>44755</v>
      </c>
      <c r="B1845" s="158">
        <v>3.47</v>
      </c>
    </row>
    <row r="1846" spans="1:2" x14ac:dyDescent="0.25">
      <c r="A1846" s="56">
        <v>44756</v>
      </c>
      <c r="B1846" s="158">
        <v>3.472</v>
      </c>
    </row>
    <row r="1847" spans="1:2" x14ac:dyDescent="0.25">
      <c r="A1847" s="56">
        <v>44757</v>
      </c>
      <c r="B1847" s="158">
        <v>3.4820000000000002</v>
      </c>
    </row>
    <row r="1848" spans="1:2" x14ac:dyDescent="0.25">
      <c r="A1848" s="56">
        <v>44760</v>
      </c>
      <c r="B1848" s="158">
        <v>3.4550000000000001</v>
      </c>
    </row>
    <row r="1849" spans="1:2" x14ac:dyDescent="0.25">
      <c r="A1849" s="56">
        <v>44761</v>
      </c>
      <c r="B1849" s="158">
        <v>3.4350000000000001</v>
      </c>
    </row>
    <row r="1850" spans="1:2" x14ac:dyDescent="0.25">
      <c r="A1850" s="56">
        <v>44762</v>
      </c>
      <c r="B1850" s="158">
        <v>3.4470000000000001</v>
      </c>
    </row>
    <row r="1851" spans="1:2" x14ac:dyDescent="0.25">
      <c r="A1851" s="56">
        <v>44763</v>
      </c>
      <c r="B1851" s="158">
        <v>3.4550000000000001</v>
      </c>
    </row>
    <row r="1852" spans="1:2" x14ac:dyDescent="0.25">
      <c r="A1852" s="56">
        <v>44764</v>
      </c>
      <c r="B1852" s="158">
        <v>3.4409999999999998</v>
      </c>
    </row>
    <row r="1853" spans="1:2" x14ac:dyDescent="0.25">
      <c r="A1853" s="56">
        <v>44767</v>
      </c>
      <c r="B1853" s="158">
        <v>3.44</v>
      </c>
    </row>
    <row r="1854" spans="1:2" x14ac:dyDescent="0.25">
      <c r="A1854" s="56">
        <v>44768</v>
      </c>
      <c r="B1854" s="158">
        <v>3.4449999999999998</v>
      </c>
    </row>
    <row r="1855" spans="1:2" x14ac:dyDescent="0.25">
      <c r="A1855" s="56">
        <v>44769</v>
      </c>
      <c r="B1855" s="158">
        <v>3.427</v>
      </c>
    </row>
    <row r="1856" spans="1:2" x14ac:dyDescent="0.25">
      <c r="A1856" s="56">
        <v>44770</v>
      </c>
      <c r="B1856" s="158">
        <v>3.4329999999999998</v>
      </c>
    </row>
    <row r="1857" spans="1:2" x14ac:dyDescent="0.25">
      <c r="A1857" s="56">
        <v>44771</v>
      </c>
      <c r="B1857" s="158">
        <v>3.391</v>
      </c>
    </row>
    <row r="1858" spans="1:2" x14ac:dyDescent="0.25">
      <c r="A1858" s="56">
        <v>44774</v>
      </c>
      <c r="B1858" s="158">
        <v>3.3820000000000001</v>
      </c>
    </row>
    <row r="1859" spans="1:2" x14ac:dyDescent="0.25">
      <c r="A1859" s="56">
        <v>44775</v>
      </c>
      <c r="B1859" s="158">
        <v>3.367</v>
      </c>
    </row>
    <row r="1860" spans="1:2" x14ac:dyDescent="0.25">
      <c r="A1860" s="56">
        <v>44776</v>
      </c>
      <c r="B1860" s="158">
        <v>3.3660000000000001</v>
      </c>
    </row>
    <row r="1861" spans="1:2" x14ac:dyDescent="0.25">
      <c r="A1861" s="56">
        <v>44777</v>
      </c>
      <c r="B1861" s="158">
        <v>3.35</v>
      </c>
    </row>
    <row r="1862" spans="1:2" x14ac:dyDescent="0.25">
      <c r="A1862" s="56">
        <v>44778</v>
      </c>
      <c r="B1862" s="158">
        <v>3.335</v>
      </c>
    </row>
    <row r="1863" spans="1:2" x14ac:dyDescent="0.25">
      <c r="A1863" s="56">
        <v>44781</v>
      </c>
      <c r="B1863" s="158">
        <v>3.327</v>
      </c>
    </row>
    <row r="1864" spans="1:2" x14ac:dyDescent="0.25">
      <c r="A1864" s="56">
        <v>44782</v>
      </c>
      <c r="B1864" s="158">
        <v>3.3069999999999999</v>
      </c>
    </row>
    <row r="1865" spans="1:2" x14ac:dyDescent="0.25">
      <c r="A1865" s="56">
        <v>44783</v>
      </c>
      <c r="B1865" s="158">
        <v>3.2909999999999999</v>
      </c>
    </row>
    <row r="1866" spans="1:2" x14ac:dyDescent="0.25">
      <c r="A1866" s="56">
        <v>44784</v>
      </c>
      <c r="B1866" s="158">
        <v>3.2589999999999999</v>
      </c>
    </row>
    <row r="1867" spans="1:2" x14ac:dyDescent="0.25">
      <c r="A1867" s="56">
        <v>44785</v>
      </c>
      <c r="B1867" s="158">
        <v>3.2410000000000001</v>
      </c>
    </row>
    <row r="1868" spans="1:2" x14ac:dyDescent="0.25">
      <c r="A1868" s="56">
        <v>44788</v>
      </c>
      <c r="B1868" s="158">
        <v>3.2650000000000001</v>
      </c>
    </row>
    <row r="1869" spans="1:2" x14ac:dyDescent="0.25">
      <c r="A1869" s="56">
        <v>44789</v>
      </c>
      <c r="B1869" s="158">
        <v>3.2730000000000001</v>
      </c>
    </row>
    <row r="1870" spans="1:2" x14ac:dyDescent="0.25">
      <c r="A1870" s="56">
        <v>44790</v>
      </c>
      <c r="B1870" s="158">
        <v>3.2589999999999999</v>
      </c>
    </row>
    <row r="1871" spans="1:2" x14ac:dyDescent="0.25">
      <c r="A1871" s="56">
        <v>44791</v>
      </c>
      <c r="B1871" s="158">
        <v>3.2429999999999999</v>
      </c>
    </row>
    <row r="1872" spans="1:2" x14ac:dyDescent="0.25">
      <c r="A1872" s="56">
        <v>44792</v>
      </c>
      <c r="B1872" s="158">
        <v>3.2559999999999998</v>
      </c>
    </row>
    <row r="1873" spans="1:2" x14ac:dyDescent="0.25">
      <c r="A1873" s="56">
        <v>44795</v>
      </c>
      <c r="B1873" s="158">
        <v>3.282</v>
      </c>
    </row>
    <row r="1874" spans="1:2" x14ac:dyDescent="0.25">
      <c r="A1874" s="56">
        <v>44796</v>
      </c>
      <c r="B1874" s="158">
        <v>3.2810000000000001</v>
      </c>
    </row>
    <row r="1875" spans="1:2" x14ac:dyDescent="0.25">
      <c r="A1875" s="56">
        <v>44797</v>
      </c>
      <c r="B1875" s="158">
        <v>3.278</v>
      </c>
    </row>
    <row r="1876" spans="1:2" x14ac:dyDescent="0.25">
      <c r="A1876" s="56">
        <v>44798</v>
      </c>
      <c r="B1876" s="158">
        <v>3.2869999999999999</v>
      </c>
    </row>
    <row r="1877" spans="1:2" x14ac:dyDescent="0.25">
      <c r="A1877" s="56">
        <v>44799</v>
      </c>
      <c r="B1877" s="158">
        <v>3.2589999999999999</v>
      </c>
    </row>
    <row r="1878" spans="1:2" x14ac:dyDescent="0.25">
      <c r="A1878" s="56">
        <v>44802</v>
      </c>
      <c r="B1878" s="158">
        <v>3.319</v>
      </c>
    </row>
    <row r="1879" spans="1:2" x14ac:dyDescent="0.25">
      <c r="A1879" s="56">
        <v>44803</v>
      </c>
      <c r="B1879" s="158">
        <v>3.3050000000000002</v>
      </c>
    </row>
    <row r="1880" spans="1:2" x14ac:dyDescent="0.25">
      <c r="A1880" s="56">
        <v>44804</v>
      </c>
      <c r="B1880" s="158">
        <v>3.3410000000000002</v>
      </c>
    </row>
    <row r="1881" spans="1:2" x14ac:dyDescent="0.25">
      <c r="A1881" s="56">
        <v>44805</v>
      </c>
      <c r="B1881" s="158">
        <v>3.3639999999999999</v>
      </c>
    </row>
    <row r="1882" spans="1:2" x14ac:dyDescent="0.25">
      <c r="A1882" s="56">
        <v>44806</v>
      </c>
      <c r="B1882" s="158">
        <v>3.375</v>
      </c>
    </row>
    <row r="1883" spans="1:2" x14ac:dyDescent="0.25">
      <c r="A1883" s="56">
        <v>44809</v>
      </c>
      <c r="B1883" s="158">
        <v>3.415</v>
      </c>
    </row>
    <row r="1884" spans="1:2" x14ac:dyDescent="0.25">
      <c r="A1884" s="56">
        <v>44810</v>
      </c>
      <c r="B1884" s="158">
        <v>3.4159999999999999</v>
      </c>
    </row>
    <row r="1885" spans="1:2" x14ac:dyDescent="0.25">
      <c r="A1885" s="56">
        <v>44811</v>
      </c>
      <c r="B1885" s="158">
        <v>3.4340000000000002</v>
      </c>
    </row>
    <row r="1886" spans="1:2" x14ac:dyDescent="0.25">
      <c r="A1886" s="56">
        <v>44812</v>
      </c>
      <c r="B1886" s="158">
        <v>3.4249999999999998</v>
      </c>
    </row>
    <row r="1887" spans="1:2" x14ac:dyDescent="0.25">
      <c r="A1887" s="56">
        <v>44813</v>
      </c>
      <c r="B1887" s="158">
        <v>3.4169999999999998</v>
      </c>
    </row>
    <row r="1888" spans="1:2" x14ac:dyDescent="0.25">
      <c r="A1888" s="56">
        <v>44816</v>
      </c>
      <c r="B1888" s="158">
        <v>3.3919999999999999</v>
      </c>
    </row>
    <row r="1889" spans="1:2" x14ac:dyDescent="0.25">
      <c r="A1889" s="56">
        <v>44817</v>
      </c>
      <c r="B1889" s="158">
        <v>3.3540000000000001</v>
      </c>
    </row>
    <row r="1890" spans="1:2" x14ac:dyDescent="0.25">
      <c r="A1890" s="56">
        <v>44818</v>
      </c>
      <c r="B1890" s="158">
        <v>3.4359999999999999</v>
      </c>
    </row>
    <row r="1891" spans="1:2" x14ac:dyDescent="0.25">
      <c r="A1891" s="56">
        <v>44819</v>
      </c>
      <c r="B1891" s="158">
        <v>3.4420000000000002</v>
      </c>
    </row>
    <row r="1892" spans="1:2" x14ac:dyDescent="0.25">
      <c r="A1892" s="56">
        <v>44820</v>
      </c>
      <c r="B1892" s="158">
        <v>3.444</v>
      </c>
    </row>
    <row r="1893" spans="1:2" x14ac:dyDescent="0.25">
      <c r="A1893" s="56">
        <v>44823</v>
      </c>
      <c r="B1893" s="158">
        <v>3.4489999999999998</v>
      </c>
    </row>
    <row r="1894" spans="1:2" x14ac:dyDescent="0.25">
      <c r="A1894" s="56">
        <v>44824</v>
      </c>
      <c r="B1894" s="158">
        <v>3.4390000000000001</v>
      </c>
    </row>
    <row r="1895" spans="1:2" x14ac:dyDescent="0.25">
      <c r="A1895" s="56">
        <v>44825</v>
      </c>
      <c r="B1895" s="158">
        <v>3.464</v>
      </c>
    </row>
    <row r="1896" spans="1:2" x14ac:dyDescent="0.25">
      <c r="A1896" s="56">
        <v>44826</v>
      </c>
      <c r="B1896" s="158">
        <v>3.4740000000000002</v>
      </c>
    </row>
    <row r="1897" spans="1:2" x14ac:dyDescent="0.25">
      <c r="A1897" s="56">
        <v>44827</v>
      </c>
      <c r="B1897" s="158">
        <v>3.4889999999999999</v>
      </c>
    </row>
    <row r="1898" spans="1:2" x14ac:dyDescent="0.25">
      <c r="A1898" s="56">
        <v>44832</v>
      </c>
      <c r="B1898" s="158">
        <v>3.536</v>
      </c>
    </row>
    <row r="1899" spans="1:2" x14ac:dyDescent="0.25">
      <c r="A1899" s="56">
        <v>44833</v>
      </c>
      <c r="B1899" s="158">
        <v>3.536</v>
      </c>
    </row>
    <row r="1900" spans="1:2" x14ac:dyDescent="0.25">
      <c r="A1900" s="56">
        <v>44834</v>
      </c>
      <c r="B1900" s="158">
        <v>3.5430000000000001</v>
      </c>
    </row>
    <row r="1901" spans="1:2" x14ac:dyDescent="0.25">
      <c r="A1901" s="56">
        <v>44837</v>
      </c>
      <c r="B1901" s="158">
        <v>3.5830000000000002</v>
      </c>
    </row>
    <row r="1902" spans="1:2" x14ac:dyDescent="0.25">
      <c r="A1902" s="56">
        <v>44840</v>
      </c>
      <c r="B1902" s="158">
        <v>3.5379999999999998</v>
      </c>
    </row>
    <row r="1903" spans="1:2" x14ac:dyDescent="0.25">
      <c r="A1903" s="56">
        <v>44841</v>
      </c>
      <c r="B1903" s="158">
        <v>3.5249999999999999</v>
      </c>
    </row>
    <row r="1904" spans="1:2" x14ac:dyDescent="0.25">
      <c r="A1904" s="56">
        <v>44846</v>
      </c>
      <c r="B1904" s="158">
        <v>3.5649999999999999</v>
      </c>
    </row>
    <row r="1905" spans="1:2" x14ac:dyDescent="0.25">
      <c r="A1905" s="56">
        <v>44847</v>
      </c>
      <c r="B1905" s="158">
        <v>3.5760000000000001</v>
      </c>
    </row>
    <row r="1906" spans="1:2" x14ac:dyDescent="0.25">
      <c r="A1906" s="56">
        <v>44848</v>
      </c>
      <c r="B1906" s="158">
        <v>3.5470000000000002</v>
      </c>
    </row>
    <row r="1907" spans="1:2" x14ac:dyDescent="0.25">
      <c r="A1907" s="56">
        <v>44852</v>
      </c>
      <c r="B1907" s="158">
        <v>3.5329999999999999</v>
      </c>
    </row>
    <row r="1908" spans="1:2" x14ac:dyDescent="0.25">
      <c r="A1908" s="56">
        <v>44853</v>
      </c>
      <c r="B1908" s="158">
        <v>3.5409999999999999</v>
      </c>
    </row>
    <row r="1909" spans="1:2" x14ac:dyDescent="0.25">
      <c r="A1909" s="56">
        <v>44854</v>
      </c>
      <c r="B1909" s="158">
        <v>3.5510000000000002</v>
      </c>
    </row>
    <row r="1910" spans="1:2" x14ac:dyDescent="0.25">
      <c r="A1910" s="56">
        <v>44855</v>
      </c>
      <c r="B1910" s="158">
        <v>3.56</v>
      </c>
    </row>
    <row r="1911" spans="1:2" x14ac:dyDescent="0.25">
      <c r="A1911" s="56">
        <v>44858</v>
      </c>
      <c r="B1911" s="158">
        <v>3.5569999999999999</v>
      </c>
    </row>
    <row r="1912" spans="1:2" x14ac:dyDescent="0.25">
      <c r="A1912" s="56">
        <v>44859</v>
      </c>
      <c r="B1912" s="158">
        <v>3.5590000000000002</v>
      </c>
    </row>
    <row r="1913" spans="1:2" x14ac:dyDescent="0.25">
      <c r="A1913" s="56">
        <v>44860</v>
      </c>
      <c r="B1913" s="158">
        <v>3.5009999999999999</v>
      </c>
    </row>
    <row r="1914" spans="1:2" x14ac:dyDescent="0.25">
      <c r="A1914" s="56">
        <v>44861</v>
      </c>
      <c r="B1914" s="158">
        <v>3.5249999999999999</v>
      </c>
    </row>
    <row r="1915" spans="1:2" x14ac:dyDescent="0.25">
      <c r="A1915" s="56">
        <v>44862</v>
      </c>
      <c r="B1915" s="158">
        <v>3.544</v>
      </c>
    </row>
    <row r="1916" spans="1:2" x14ac:dyDescent="0.25">
      <c r="A1916" s="56">
        <v>44865</v>
      </c>
      <c r="B1916" s="158">
        <v>3.53</v>
      </c>
    </row>
    <row r="1917" spans="1:2" x14ac:dyDescent="0.25">
      <c r="A1917" s="56">
        <v>44867</v>
      </c>
      <c r="B1917" s="158">
        <v>3.54</v>
      </c>
    </row>
    <row r="1918" spans="1:2" x14ac:dyDescent="0.25">
      <c r="A1918" s="56">
        <v>44868</v>
      </c>
      <c r="B1918" s="158">
        <v>3.569</v>
      </c>
    </row>
    <row r="1919" spans="1:2" x14ac:dyDescent="0.25">
      <c r="A1919" s="56">
        <v>44869</v>
      </c>
      <c r="B1919" s="158">
        <v>3.5640000000000001</v>
      </c>
    </row>
    <row r="1920" spans="1:2" x14ac:dyDescent="0.25">
      <c r="A1920" s="56">
        <v>44872</v>
      </c>
      <c r="B1920" s="158">
        <v>3.54</v>
      </c>
    </row>
    <row r="1921" spans="1:2" x14ac:dyDescent="0.25">
      <c r="A1921" s="56">
        <v>44873</v>
      </c>
      <c r="B1921" s="158">
        <v>3.532</v>
      </c>
    </row>
    <row r="1922" spans="1:2" x14ac:dyDescent="0.25">
      <c r="A1922" s="56">
        <v>44874</v>
      </c>
      <c r="B1922" s="158">
        <v>3.5430000000000001</v>
      </c>
    </row>
    <row r="1923" spans="1:2" x14ac:dyDescent="0.25">
      <c r="A1923" s="56">
        <v>44875</v>
      </c>
      <c r="B1923" s="158">
        <v>3.5630000000000002</v>
      </c>
    </row>
    <row r="1924" spans="1:2" x14ac:dyDescent="0.25">
      <c r="A1924" s="56">
        <v>44876</v>
      </c>
      <c r="B1924" s="158">
        <v>3.4510000000000001</v>
      </c>
    </row>
    <row r="1925" spans="1:2" x14ac:dyDescent="0.25">
      <c r="A1925" s="56">
        <v>44879</v>
      </c>
      <c r="B1925" s="158">
        <v>3.4380000000000002</v>
      </c>
    </row>
    <row r="1926" spans="1:2" x14ac:dyDescent="0.25">
      <c r="A1926" s="56">
        <v>44880</v>
      </c>
      <c r="B1926" s="158">
        <v>3.4350000000000001</v>
      </c>
    </row>
    <row r="1927" spans="1:2" x14ac:dyDescent="0.25">
      <c r="A1927" s="56">
        <v>44881</v>
      </c>
      <c r="B1927" s="158">
        <v>3.4209999999999998</v>
      </c>
    </row>
    <row r="1928" spans="1:2" x14ac:dyDescent="0.25">
      <c r="A1928" s="56">
        <v>44882</v>
      </c>
      <c r="B1928" s="158">
        <v>3.4569999999999999</v>
      </c>
    </row>
    <row r="1929" spans="1:2" x14ac:dyDescent="0.25">
      <c r="A1929" s="56">
        <v>44883</v>
      </c>
      <c r="B1929" s="158">
        <v>3.4769999999999999</v>
      </c>
    </row>
    <row r="1930" spans="1:2" x14ac:dyDescent="0.25">
      <c r="A1930" s="56">
        <v>44886</v>
      </c>
      <c r="B1930" s="158">
        <v>3.464</v>
      </c>
    </row>
    <row r="1931" spans="1:2" x14ac:dyDescent="0.25">
      <c r="A1931" s="56">
        <v>44887</v>
      </c>
      <c r="B1931" s="158">
        <v>3.4750000000000001</v>
      </c>
    </row>
    <row r="1932" spans="1:2" x14ac:dyDescent="0.25">
      <c r="A1932" s="56">
        <v>44888</v>
      </c>
      <c r="B1932" s="158">
        <v>3.4529999999999998</v>
      </c>
    </row>
    <row r="1933" spans="1:2" x14ac:dyDescent="0.25">
      <c r="A1933" s="56">
        <v>44889</v>
      </c>
      <c r="B1933" s="158">
        <v>3.42</v>
      </c>
    </row>
    <row r="1934" spans="1:2" x14ac:dyDescent="0.25">
      <c r="A1934" s="56">
        <v>44890</v>
      </c>
      <c r="B1934" s="158">
        <v>3.419</v>
      </c>
    </row>
    <row r="1935" spans="1:2" x14ac:dyDescent="0.25">
      <c r="A1935" s="56">
        <v>44893</v>
      </c>
      <c r="B1935" s="158">
        <v>3.4380000000000002</v>
      </c>
    </row>
    <row r="1936" spans="1:2" x14ac:dyDescent="0.25">
      <c r="A1936" s="56">
        <v>44894</v>
      </c>
      <c r="B1936" s="158">
        <v>3.431</v>
      </c>
    </row>
    <row r="1937" spans="1:2" x14ac:dyDescent="0.25">
      <c r="A1937" s="56">
        <v>44895</v>
      </c>
      <c r="B1937" s="158">
        <v>3.4409999999999998</v>
      </c>
    </row>
    <row r="1938" spans="1:2" x14ac:dyDescent="0.25">
      <c r="A1938" s="56">
        <v>44896</v>
      </c>
      <c r="B1938" s="158">
        <v>3.4140000000000001</v>
      </c>
    </row>
    <row r="1939" spans="1:2" x14ac:dyDescent="0.25">
      <c r="A1939" s="56">
        <v>44897</v>
      </c>
      <c r="B1939" s="158">
        <v>3.379</v>
      </c>
    </row>
    <row r="1940" spans="1:2" x14ac:dyDescent="0.25">
      <c r="A1940" s="56">
        <v>44900</v>
      </c>
      <c r="B1940" s="158">
        <v>3.3860000000000001</v>
      </c>
    </row>
    <row r="1941" spans="1:2" x14ac:dyDescent="0.25">
      <c r="A1941" s="56">
        <v>44901</v>
      </c>
      <c r="B1941" s="158">
        <v>3.4079999999999999</v>
      </c>
    </row>
    <row r="1942" spans="1:2" x14ac:dyDescent="0.25">
      <c r="A1942" s="56">
        <v>44902</v>
      </c>
      <c r="B1942" s="158">
        <v>3.4449999999999998</v>
      </c>
    </row>
    <row r="1943" spans="1:2" x14ac:dyDescent="0.25">
      <c r="A1943" s="56">
        <v>44903</v>
      </c>
      <c r="B1943" s="158">
        <v>3.4409999999999998</v>
      </c>
    </row>
    <row r="1944" spans="1:2" x14ac:dyDescent="0.25">
      <c r="A1944" s="56">
        <v>44904</v>
      </c>
      <c r="B1944" s="158">
        <v>3.42</v>
      </c>
    </row>
    <row r="1945" spans="1:2" x14ac:dyDescent="0.25">
      <c r="A1945" s="56">
        <v>44907</v>
      </c>
      <c r="B1945" s="158">
        <v>3.4279999999999999</v>
      </c>
    </row>
    <row r="1946" spans="1:2" x14ac:dyDescent="0.25">
      <c r="A1946" s="56">
        <v>44908</v>
      </c>
      <c r="B1946" s="158">
        <v>3.4329999999999998</v>
      </c>
    </row>
    <row r="1947" spans="1:2" x14ac:dyDescent="0.25">
      <c r="A1947" s="56">
        <v>44909</v>
      </c>
      <c r="B1947" s="158">
        <v>3.41</v>
      </c>
    </row>
    <row r="1948" spans="1:2" x14ac:dyDescent="0.25">
      <c r="A1948" s="56">
        <v>44910</v>
      </c>
      <c r="B1948" s="158">
        <v>3.4249999999999998</v>
      </c>
    </row>
    <row r="1949" spans="1:2" x14ac:dyDescent="0.25">
      <c r="A1949" s="56">
        <v>44911</v>
      </c>
      <c r="B1949" s="158">
        <v>3.4510000000000001</v>
      </c>
    </row>
    <row r="1950" spans="1:2" x14ac:dyDescent="0.25">
      <c r="A1950" s="56">
        <v>44914</v>
      </c>
      <c r="B1950" s="158">
        <v>3.4409999999999998</v>
      </c>
    </row>
    <row r="1951" spans="1:2" x14ac:dyDescent="0.25">
      <c r="A1951" s="56">
        <v>44915</v>
      </c>
      <c r="B1951" s="158">
        <v>3.4689999999999999</v>
      </c>
    </row>
    <row r="1952" spans="1:2" x14ac:dyDescent="0.25">
      <c r="A1952" s="56">
        <v>44916</v>
      </c>
      <c r="B1952" s="158">
        <v>3.4769999999999999</v>
      </c>
    </row>
    <row r="1953" spans="1:3" x14ac:dyDescent="0.25">
      <c r="A1953" s="56">
        <v>44917</v>
      </c>
      <c r="B1953" s="158">
        <v>3.4769999999999999</v>
      </c>
    </row>
    <row r="1954" spans="1:3" x14ac:dyDescent="0.25">
      <c r="A1954" s="56">
        <v>44918</v>
      </c>
      <c r="B1954" s="158">
        <v>3.4929999999999999</v>
      </c>
    </row>
    <row r="1955" spans="1:3" x14ac:dyDescent="0.25">
      <c r="A1955" s="56">
        <v>44922</v>
      </c>
      <c r="B1955" s="158">
        <v>3.512</v>
      </c>
    </row>
    <row r="1956" spans="1:3" x14ac:dyDescent="0.25">
      <c r="A1956" s="56">
        <v>44923</v>
      </c>
      <c r="B1956" s="158">
        <v>3.524</v>
      </c>
    </row>
    <row r="1957" spans="1:3" x14ac:dyDescent="0.25">
      <c r="A1957" s="56">
        <v>44924</v>
      </c>
      <c r="B1957" s="158">
        <v>3.5310000000000001</v>
      </c>
    </row>
    <row r="1958" spans="1:3" x14ac:dyDescent="0.25">
      <c r="A1958" s="56">
        <v>44925</v>
      </c>
      <c r="B1958" s="158">
        <v>3.5190000000000001</v>
      </c>
    </row>
    <row r="1959" spans="1:3" x14ac:dyDescent="0.25">
      <c r="A1959" s="56">
        <v>44929</v>
      </c>
      <c r="B1959" s="158">
        <v>3.532</v>
      </c>
      <c r="C1959" s="67">
        <f>AVERAGE(B1715:B1959)</f>
        <v>3.3575428571428567</v>
      </c>
    </row>
    <row r="1960" spans="1:3" x14ac:dyDescent="0.25">
      <c r="A1960" s="56">
        <v>44930</v>
      </c>
      <c r="B1960" s="158">
        <v>3.5270000000000001</v>
      </c>
    </row>
    <row r="1961" spans="1:3" x14ac:dyDescent="0.25">
      <c r="A1961" s="56">
        <v>44931</v>
      </c>
      <c r="B1961" s="158">
        <v>3.5289999999999999</v>
      </c>
    </row>
    <row r="1962" spans="1:3" x14ac:dyDescent="0.25">
      <c r="A1962" s="56">
        <v>44932</v>
      </c>
      <c r="B1962" s="158">
        <v>3.556</v>
      </c>
    </row>
    <row r="1963" spans="1:3" x14ac:dyDescent="0.25">
      <c r="A1963" s="56">
        <v>44935</v>
      </c>
      <c r="B1963" s="158">
        <v>3.496</v>
      </c>
    </row>
    <row r="1964" spans="1:3" x14ac:dyDescent="0.25">
      <c r="A1964" s="56">
        <v>44936</v>
      </c>
      <c r="B1964" s="158">
        <v>3.48</v>
      </c>
    </row>
    <row r="1965" spans="1:3" x14ac:dyDescent="0.25">
      <c r="A1965" s="56">
        <v>44937</v>
      </c>
      <c r="B1965" s="158">
        <v>3.4580000000000002</v>
      </c>
    </row>
    <row r="1966" spans="1:3" x14ac:dyDescent="0.25">
      <c r="A1966" s="56">
        <v>44938</v>
      </c>
      <c r="B1966" s="158">
        <v>3.4289999999999998</v>
      </c>
    </row>
    <row r="1967" spans="1:3" x14ac:dyDescent="0.25">
      <c r="A1967" s="56">
        <v>44939</v>
      </c>
      <c r="B1967" s="158">
        <v>3.41</v>
      </c>
    </row>
    <row r="1968" spans="1:3" x14ac:dyDescent="0.25">
      <c r="A1968" s="56">
        <v>44942</v>
      </c>
      <c r="B1968" s="158">
        <v>3.4169999999999998</v>
      </c>
    </row>
    <row r="1969" spans="1:2" x14ac:dyDescent="0.25">
      <c r="A1969" s="56">
        <v>44943</v>
      </c>
      <c r="B1969" s="158">
        <v>3.4180000000000001</v>
      </c>
    </row>
    <row r="1970" spans="1:2" x14ac:dyDescent="0.25">
      <c r="A1970" s="56">
        <v>44944</v>
      </c>
      <c r="B1970" s="158">
        <v>3.3809999999999998</v>
      </c>
    </row>
    <row r="1971" spans="1:2" x14ac:dyDescent="0.25">
      <c r="A1971" s="56">
        <v>44945</v>
      </c>
      <c r="B1971" s="158">
        <v>3.4079999999999999</v>
      </c>
    </row>
    <row r="1972" spans="1:2" x14ac:dyDescent="0.25">
      <c r="A1972" s="56">
        <v>44946</v>
      </c>
      <c r="B1972" s="158">
        <v>3.407</v>
      </c>
    </row>
    <row r="1973" spans="1:2" x14ac:dyDescent="0.25">
      <c r="A1973" s="56">
        <v>44949</v>
      </c>
      <c r="B1973" s="158">
        <v>3.38</v>
      </c>
    </row>
    <row r="1974" spans="1:2" x14ac:dyDescent="0.25">
      <c r="A1974" s="56">
        <v>44950</v>
      </c>
      <c r="B1974" s="158">
        <v>3.3730000000000002</v>
      </c>
    </row>
    <row r="1975" spans="1:2" x14ac:dyDescent="0.25">
      <c r="A1975" s="56">
        <v>44951</v>
      </c>
      <c r="B1975" s="158">
        <v>3.37</v>
      </c>
    </row>
    <row r="1976" spans="1:2" x14ac:dyDescent="0.25">
      <c r="A1976" s="56">
        <v>44952</v>
      </c>
      <c r="B1976" s="158">
        <v>3.399</v>
      </c>
    </row>
    <row r="1977" spans="1:2" x14ac:dyDescent="0.25">
      <c r="A1977" s="56">
        <v>44953</v>
      </c>
      <c r="B1977" s="158">
        <v>3.4380000000000002</v>
      </c>
    </row>
    <row r="1978" spans="1:2" x14ac:dyDescent="0.25">
      <c r="A1978" s="56">
        <v>44956</v>
      </c>
      <c r="B1978" s="158">
        <v>3.468</v>
      </c>
    </row>
    <row r="1979" spans="1:2" x14ac:dyDescent="0.25">
      <c r="A1979" s="56">
        <v>44957</v>
      </c>
      <c r="B1979" s="158">
        <v>3.4750000000000001</v>
      </c>
    </row>
    <row r="1980" spans="1:2" x14ac:dyDescent="0.25">
      <c r="A1980" s="56">
        <v>44958</v>
      </c>
      <c r="B1980" s="158">
        <v>3.456</v>
      </c>
    </row>
    <row r="1981" spans="1:2" x14ac:dyDescent="0.25">
      <c r="A1981" s="56">
        <v>44959</v>
      </c>
      <c r="B1981" s="158">
        <v>3.4220000000000002</v>
      </c>
    </row>
    <row r="1982" spans="1:2" x14ac:dyDescent="0.25">
      <c r="A1982" s="56">
        <v>44960</v>
      </c>
      <c r="B1982" s="158">
        <v>3.3980000000000001</v>
      </c>
    </row>
    <row r="1983" spans="1:2" x14ac:dyDescent="0.25">
      <c r="A1983" s="56">
        <v>44963</v>
      </c>
      <c r="B1983" s="158">
        <v>3.4740000000000002</v>
      </c>
    </row>
    <row r="1984" spans="1:2" x14ac:dyDescent="0.25">
      <c r="A1984" s="56">
        <v>44964</v>
      </c>
      <c r="B1984" s="158">
        <v>3.4729999999999999</v>
      </c>
    </row>
    <row r="1985" spans="1:2" x14ac:dyDescent="0.25">
      <c r="A1985" s="56">
        <v>44965</v>
      </c>
      <c r="B1985" s="158">
        <v>3.4809999999999999</v>
      </c>
    </row>
    <row r="1986" spans="1:2" x14ac:dyDescent="0.25">
      <c r="A1986" s="56">
        <v>44966</v>
      </c>
      <c r="B1986" s="158">
        <v>3.4889999999999999</v>
      </c>
    </row>
    <row r="1987" spans="1:2" x14ac:dyDescent="0.25">
      <c r="A1987" s="56">
        <v>44967</v>
      </c>
      <c r="B1987" s="158">
        <v>3.5070000000000001</v>
      </c>
    </row>
    <row r="1988" spans="1:2" x14ac:dyDescent="0.25">
      <c r="A1988" s="56">
        <v>44970</v>
      </c>
      <c r="B1988" s="158">
        <v>3.54</v>
      </c>
    </row>
    <row r="1989" spans="1:2" x14ac:dyDescent="0.25">
      <c r="A1989" s="56">
        <v>44971</v>
      </c>
      <c r="B1989" s="158">
        <v>3.5019999999999998</v>
      </c>
    </row>
    <row r="1990" spans="1:2" x14ac:dyDescent="0.25">
      <c r="A1990" s="56">
        <v>44972</v>
      </c>
      <c r="B1990" s="158">
        <v>3.5289999999999999</v>
      </c>
    </row>
    <row r="1991" spans="1:2" x14ac:dyDescent="0.25">
      <c r="A1991" s="56">
        <v>44973</v>
      </c>
      <c r="B1991" s="158">
        <v>3.5379999999999998</v>
      </c>
    </row>
    <row r="1992" spans="1:2" x14ac:dyDescent="0.25">
      <c r="A1992" s="56">
        <v>44974</v>
      </c>
      <c r="B1992" s="158">
        <v>3.5659999999999998</v>
      </c>
    </row>
    <row r="1993" spans="1:2" x14ac:dyDescent="0.25">
      <c r="A1993" s="56">
        <v>44977</v>
      </c>
      <c r="B1993" s="158">
        <v>3.5630000000000002</v>
      </c>
    </row>
    <row r="1994" spans="1:2" x14ac:dyDescent="0.25">
      <c r="A1994" s="56">
        <v>44978</v>
      </c>
      <c r="B1994" s="158">
        <v>3.649</v>
      </c>
    </row>
    <row r="1995" spans="1:2" x14ac:dyDescent="0.25">
      <c r="A1995" s="56">
        <v>44979</v>
      </c>
      <c r="B1995" s="158">
        <v>3.6629999999999998</v>
      </c>
    </row>
    <row r="1996" spans="1:2" x14ac:dyDescent="0.25">
      <c r="A1996" s="56">
        <v>44980</v>
      </c>
      <c r="B1996" s="158">
        <v>3.613</v>
      </c>
    </row>
    <row r="1997" spans="1:2" x14ac:dyDescent="0.25">
      <c r="A1997" s="56">
        <v>44981</v>
      </c>
      <c r="B1997" s="158">
        <v>3.6589999999999998</v>
      </c>
    </row>
    <row r="1998" spans="1:2" x14ac:dyDescent="0.25">
      <c r="A1998" s="56">
        <v>44984</v>
      </c>
      <c r="B1998" s="158">
        <v>3.673</v>
      </c>
    </row>
    <row r="1999" spans="1:2" x14ac:dyDescent="0.25">
      <c r="A1999" s="56">
        <v>44985</v>
      </c>
      <c r="B1999" s="158">
        <v>3.6680000000000001</v>
      </c>
    </row>
    <row r="2000" spans="1:2" x14ac:dyDescent="0.25">
      <c r="A2000" s="56">
        <v>44986</v>
      </c>
      <c r="B2000" s="158">
        <v>3.6360000000000001</v>
      </c>
    </row>
    <row r="2001" spans="1:2" x14ac:dyDescent="0.25">
      <c r="A2001" s="56">
        <v>44987</v>
      </c>
      <c r="B2001" s="158">
        <v>3.6419999999999999</v>
      </c>
    </row>
    <row r="2002" spans="1:2" x14ac:dyDescent="0.25">
      <c r="A2002" s="56">
        <v>44988</v>
      </c>
      <c r="B2002" s="158">
        <v>3.6640000000000001</v>
      </c>
    </row>
    <row r="2003" spans="1:2" x14ac:dyDescent="0.25">
      <c r="A2003" s="56">
        <v>44991</v>
      </c>
      <c r="B2003" s="158">
        <v>3.589</v>
      </c>
    </row>
    <row r="2004" spans="1:2" x14ac:dyDescent="0.25">
      <c r="A2004" s="56">
        <v>44994</v>
      </c>
      <c r="B2004" s="158">
        <v>3.5979999999999999</v>
      </c>
    </row>
    <row r="2005" spans="1:2" x14ac:dyDescent="0.25">
      <c r="A2005" s="56">
        <v>44995</v>
      </c>
      <c r="B2005" s="158">
        <v>3.5950000000000002</v>
      </c>
    </row>
    <row r="2006" spans="1:2" x14ac:dyDescent="0.25">
      <c r="A2006" s="56">
        <v>44998</v>
      </c>
      <c r="B2006" s="158">
        <v>3.6259999999999999</v>
      </c>
    </row>
    <row r="2007" spans="1:2" x14ac:dyDescent="0.25">
      <c r="A2007" s="56">
        <v>44999</v>
      </c>
      <c r="B2007" s="158">
        <v>3.6269999999999998</v>
      </c>
    </row>
    <row r="2008" spans="1:2" x14ac:dyDescent="0.25">
      <c r="A2008" s="56">
        <v>45000</v>
      </c>
      <c r="B2008" s="158">
        <v>3.641</v>
      </c>
    </row>
    <row r="2009" spans="1:2" x14ac:dyDescent="0.25">
      <c r="A2009" s="56">
        <v>45001</v>
      </c>
      <c r="B2009" s="158">
        <v>3.6669999999999998</v>
      </c>
    </row>
    <row r="2010" spans="1:2" x14ac:dyDescent="0.25">
      <c r="A2010" s="56">
        <v>45002</v>
      </c>
      <c r="B2010" s="158">
        <v>3.6669999999999998</v>
      </c>
    </row>
    <row r="2011" spans="1:2" x14ac:dyDescent="0.25">
      <c r="A2011" s="56">
        <v>45005</v>
      </c>
      <c r="B2011" s="158">
        <v>3.677</v>
      </c>
    </row>
    <row r="2012" spans="1:2" x14ac:dyDescent="0.25">
      <c r="A2012" s="56">
        <v>45006</v>
      </c>
      <c r="B2012" s="158">
        <v>3.65</v>
      </c>
    </row>
    <row r="2013" spans="1:2" x14ac:dyDescent="0.25">
      <c r="A2013" s="56">
        <v>45007</v>
      </c>
      <c r="B2013" s="158">
        <v>3.6419999999999999</v>
      </c>
    </row>
    <row r="2014" spans="1:2" x14ac:dyDescent="0.25">
      <c r="A2014" s="56">
        <v>45008</v>
      </c>
      <c r="B2014" s="158">
        <v>3.6120000000000001</v>
      </c>
    </row>
    <row r="2015" spans="1:2" x14ac:dyDescent="0.25">
      <c r="A2015" s="56">
        <v>45009</v>
      </c>
      <c r="B2015" s="158">
        <v>3.6280000000000001</v>
      </c>
    </row>
    <row r="2016" spans="1:2" x14ac:dyDescent="0.25">
      <c r="A2016" s="56">
        <v>45012</v>
      </c>
      <c r="B2016" s="158">
        <v>3.5569999999999999</v>
      </c>
    </row>
    <row r="2017" spans="1:2" x14ac:dyDescent="0.25">
      <c r="A2017" s="56">
        <v>45013</v>
      </c>
      <c r="B2017" s="158">
        <v>3.5339999999999998</v>
      </c>
    </row>
    <row r="2018" spans="1:2" x14ac:dyDescent="0.25">
      <c r="A2018" s="56">
        <v>45014</v>
      </c>
      <c r="B2018" s="158">
        <v>3.5659999999999998</v>
      </c>
    </row>
    <row r="2019" spans="1:2" x14ac:dyDescent="0.25">
      <c r="A2019" s="56">
        <v>45015</v>
      </c>
      <c r="B2019" s="158">
        <v>3.5859999999999999</v>
      </c>
    </row>
    <row r="2020" spans="1:2" x14ac:dyDescent="0.25">
      <c r="A2020" s="56">
        <v>45016</v>
      </c>
      <c r="B2020" s="158">
        <v>3.6150000000000002</v>
      </c>
    </row>
    <row r="2021" spans="1:2" x14ac:dyDescent="0.25">
      <c r="A2021" s="56">
        <v>45019</v>
      </c>
      <c r="B2021" s="158">
        <v>3.593</v>
      </c>
    </row>
    <row r="2022" spans="1:2" x14ac:dyDescent="0.25">
      <c r="A2022" s="56">
        <v>45020</v>
      </c>
      <c r="B2022" s="158">
        <v>3.5640000000000001</v>
      </c>
    </row>
    <row r="2023" spans="1:2" x14ac:dyDescent="0.25">
      <c r="A2023" s="56">
        <v>45027</v>
      </c>
      <c r="B2023" s="158">
        <v>3.6240000000000001</v>
      </c>
    </row>
    <row r="2024" spans="1:2" x14ac:dyDescent="0.25">
      <c r="A2024" s="56">
        <v>45029</v>
      </c>
      <c r="B2024" s="158">
        <v>3.6549999999999998</v>
      </c>
    </row>
    <row r="2025" spans="1:2" x14ac:dyDescent="0.25">
      <c r="A2025" s="56">
        <v>45030</v>
      </c>
      <c r="B2025" s="158">
        <v>3.661</v>
      </c>
    </row>
    <row r="2026" spans="1:2" x14ac:dyDescent="0.25">
      <c r="A2026" s="56">
        <v>45033</v>
      </c>
      <c r="B2026" s="158">
        <v>3.6469999999999998</v>
      </c>
    </row>
    <row r="2027" spans="1:2" x14ac:dyDescent="0.25">
      <c r="A2027" s="56">
        <v>45034</v>
      </c>
      <c r="B2027" s="158">
        <v>3.6469999999999998</v>
      </c>
    </row>
    <row r="2028" spans="1:2" x14ac:dyDescent="0.25">
      <c r="A2028" s="56">
        <v>45035</v>
      </c>
      <c r="B2028" s="158">
        <v>3.6589999999999998</v>
      </c>
    </row>
    <row r="2029" spans="1:2" x14ac:dyDescent="0.25">
      <c r="A2029" s="56">
        <v>45036</v>
      </c>
      <c r="B2029" s="158">
        <v>3.6539999999999999</v>
      </c>
    </row>
    <row r="2030" spans="1:2" x14ac:dyDescent="0.25">
      <c r="A2030" s="155">
        <v>45037</v>
      </c>
      <c r="B2030" s="159">
        <v>3.6560000000000001</v>
      </c>
    </row>
    <row r="2031" spans="1:2" x14ac:dyDescent="0.25">
      <c r="A2031" s="155">
        <v>45040</v>
      </c>
      <c r="B2031" s="159">
        <v>3.661</v>
      </c>
    </row>
    <row r="2032" spans="1:2" x14ac:dyDescent="0.25">
      <c r="A2032" s="155">
        <v>45041</v>
      </c>
      <c r="B2032" s="159">
        <v>3.6389999999999998</v>
      </c>
    </row>
    <row r="2033" spans="1:2" x14ac:dyDescent="0.25">
      <c r="A2033" s="155">
        <v>45043</v>
      </c>
      <c r="B2033" s="159">
        <v>3.6360000000000001</v>
      </c>
    </row>
    <row r="2034" spans="1:2" x14ac:dyDescent="0.25">
      <c r="A2034" s="155">
        <v>45044</v>
      </c>
      <c r="B2034" s="159">
        <v>3.641</v>
      </c>
    </row>
    <row r="2035" spans="1:2" x14ac:dyDescent="0.25">
      <c r="A2035" s="155">
        <v>45047</v>
      </c>
      <c r="B2035" s="159">
        <v>3.6190000000000002</v>
      </c>
    </row>
    <row r="2036" spans="1:2" x14ac:dyDescent="0.25">
      <c r="A2036" s="155">
        <v>45048</v>
      </c>
      <c r="B2036" s="159">
        <v>3.62</v>
      </c>
    </row>
    <row r="2037" spans="1:2" x14ac:dyDescent="0.25">
      <c r="A2037" s="155">
        <v>45049</v>
      </c>
      <c r="B2037" s="159">
        <v>3.637</v>
      </c>
    </row>
    <row r="2038" spans="1:2" x14ac:dyDescent="0.25">
      <c r="A2038" s="155">
        <v>45050</v>
      </c>
      <c r="B2038" s="159">
        <v>3.6360000000000001</v>
      </c>
    </row>
    <row r="2039" spans="1:2" x14ac:dyDescent="0.25">
      <c r="A2039" s="155">
        <v>45051</v>
      </c>
      <c r="B2039" s="159">
        <v>3.6469999999999998</v>
      </c>
    </row>
    <row r="2040" spans="1:2" x14ac:dyDescent="0.25">
      <c r="A2040" s="155">
        <v>45054</v>
      </c>
      <c r="B2040" s="159">
        <v>3.633</v>
      </c>
    </row>
    <row r="2041" spans="1:2" x14ac:dyDescent="0.25">
      <c r="A2041" s="155">
        <v>45055</v>
      </c>
      <c r="B2041" s="159">
        <v>3.6589999999999998</v>
      </c>
    </row>
    <row r="2042" spans="1:2" x14ac:dyDescent="0.25">
      <c r="A2042" s="155">
        <v>45056</v>
      </c>
      <c r="B2042" s="159">
        <v>3.6749999999999998</v>
      </c>
    </row>
    <row r="2043" spans="1:2" x14ac:dyDescent="0.25">
      <c r="A2043" s="155">
        <v>45057</v>
      </c>
      <c r="B2043" s="159">
        <v>3.6429999999999998</v>
      </c>
    </row>
    <row r="2044" spans="1:2" x14ac:dyDescent="0.25">
      <c r="A2044" s="155">
        <v>45058</v>
      </c>
      <c r="B2044" s="159">
        <v>3.6419999999999999</v>
      </c>
    </row>
    <row r="2045" spans="1:2" x14ac:dyDescent="0.25">
      <c r="A2045" s="155">
        <v>45061</v>
      </c>
      <c r="B2045" s="159">
        <v>3.6480000000000001</v>
      </c>
    </row>
    <row r="2046" spans="1:2" x14ac:dyDescent="0.25">
      <c r="A2046" s="155">
        <v>45062</v>
      </c>
      <c r="B2046" s="159">
        <v>3.661</v>
      </c>
    </row>
    <row r="2047" spans="1:2" x14ac:dyDescent="0.25">
      <c r="A2047" s="155">
        <v>45063</v>
      </c>
      <c r="B2047" s="159">
        <v>3.65</v>
      </c>
    </row>
    <row r="2048" spans="1:2" x14ac:dyDescent="0.25">
      <c r="A2048" s="155">
        <v>45064</v>
      </c>
      <c r="B2048" s="159">
        <v>3.6389999999999998</v>
      </c>
    </row>
    <row r="2049" spans="1:2" x14ac:dyDescent="0.25">
      <c r="A2049" s="155">
        <v>45065</v>
      </c>
      <c r="B2049" s="159">
        <v>3.645</v>
      </c>
    </row>
    <row r="2050" spans="1:2" x14ac:dyDescent="0.25">
      <c r="A2050" s="155">
        <v>45068</v>
      </c>
      <c r="B2050" s="159">
        <v>3.6509999999999998</v>
      </c>
    </row>
    <row r="2051" spans="1:2" x14ac:dyDescent="0.25">
      <c r="A2051" s="155">
        <v>45069</v>
      </c>
      <c r="B2051" s="159">
        <v>3.6720000000000002</v>
      </c>
    </row>
    <row r="2052" spans="1:2" x14ac:dyDescent="0.25">
      <c r="A2052" s="155">
        <v>45070</v>
      </c>
      <c r="B2052" s="159">
        <v>3.7309999999999999</v>
      </c>
    </row>
    <row r="2053" spans="1:2" x14ac:dyDescent="0.25">
      <c r="A2053" s="155">
        <v>45071</v>
      </c>
      <c r="B2053" s="159">
        <v>3.73</v>
      </c>
    </row>
    <row r="2054" spans="1:2" x14ac:dyDescent="0.25">
      <c r="A2054" s="155">
        <v>45076</v>
      </c>
      <c r="B2054" s="159">
        <v>3.7090000000000001</v>
      </c>
    </row>
    <row r="2055" spans="1:2" x14ac:dyDescent="0.25">
      <c r="A2055" s="155">
        <v>45077</v>
      </c>
      <c r="B2055" s="159">
        <v>3.7149999999999999</v>
      </c>
    </row>
    <row r="2056" spans="1:2" x14ac:dyDescent="0.25">
      <c r="A2056" s="155">
        <v>45078</v>
      </c>
      <c r="B2056" s="159">
        <v>3.7360000000000002</v>
      </c>
    </row>
    <row r="2057" spans="1:2" x14ac:dyDescent="0.25">
      <c r="A2057" s="155">
        <v>45079</v>
      </c>
      <c r="B2057" s="159">
        <v>3.7450000000000001</v>
      </c>
    </row>
    <row r="2058" spans="1:2" x14ac:dyDescent="0.25">
      <c r="A2058" s="155">
        <v>45082</v>
      </c>
      <c r="B2058" s="159">
        <v>3.7349999999999999</v>
      </c>
    </row>
    <row r="2059" spans="1:2" x14ac:dyDescent="0.25">
      <c r="A2059" s="155">
        <v>45083</v>
      </c>
      <c r="B2059" s="159">
        <v>3.7149999999999999</v>
      </c>
    </row>
    <row r="2060" spans="1:2" x14ac:dyDescent="0.25">
      <c r="A2060" s="155">
        <v>45084</v>
      </c>
      <c r="B2060" s="159">
        <v>3.6549999999999998</v>
      </c>
    </row>
    <row r="2061" spans="1:2" x14ac:dyDescent="0.25">
      <c r="A2061" s="155">
        <v>45085</v>
      </c>
      <c r="B2061" s="159">
        <v>3.6629999999999998</v>
      </c>
    </row>
    <row r="2062" spans="1:2" x14ac:dyDescent="0.25">
      <c r="A2062" s="155">
        <v>45086</v>
      </c>
      <c r="B2062" s="159">
        <v>3.63</v>
      </c>
    </row>
    <row r="2063" spans="1:2" x14ac:dyDescent="0.25">
      <c r="A2063" s="155">
        <v>45089</v>
      </c>
      <c r="B2063" s="159">
        <v>3.5880000000000001</v>
      </c>
    </row>
    <row r="2064" spans="1:2" x14ac:dyDescent="0.25">
      <c r="A2064" s="155">
        <v>45090</v>
      </c>
      <c r="B2064" s="159">
        <v>3.5579999999999998</v>
      </c>
    </row>
    <row r="2065" spans="1:2" x14ac:dyDescent="0.25">
      <c r="A2065" s="155">
        <v>45091</v>
      </c>
      <c r="B2065" s="159">
        <v>3.6150000000000002</v>
      </c>
    </row>
    <row r="2066" spans="1:2" x14ac:dyDescent="0.25">
      <c r="A2066" s="155">
        <v>45092</v>
      </c>
      <c r="B2066" s="159">
        <v>3.5840000000000001</v>
      </c>
    </row>
    <row r="2067" spans="1:2" x14ac:dyDescent="0.25">
      <c r="A2067" s="155">
        <v>45093</v>
      </c>
      <c r="B2067" s="159">
        <v>3.5529999999999999</v>
      </c>
    </row>
    <row r="2068" spans="1:2" x14ac:dyDescent="0.25">
      <c r="A2068" s="155">
        <v>45096</v>
      </c>
      <c r="B2068" s="159">
        <v>3.6019999999999999</v>
      </c>
    </row>
    <row r="2069" spans="1:2" x14ac:dyDescent="0.25">
      <c r="A2069" s="155">
        <v>45097</v>
      </c>
      <c r="B2069" s="159">
        <v>3.609</v>
      </c>
    </row>
    <row r="2070" spans="1:2" x14ac:dyDescent="0.25">
      <c r="A2070" s="155">
        <v>45098</v>
      </c>
      <c r="B2070" s="159">
        <v>3.6040000000000001</v>
      </c>
    </row>
    <row r="2071" spans="1:2" x14ac:dyDescent="0.25">
      <c r="A2071" s="155">
        <v>45099</v>
      </c>
      <c r="B2071" s="159">
        <v>3.6280000000000001</v>
      </c>
    </row>
    <row r="2072" spans="1:2" x14ac:dyDescent="0.25">
      <c r="A2072" s="155">
        <v>45100</v>
      </c>
      <c r="B2072" s="159">
        <v>3.6280000000000001</v>
      </c>
    </row>
    <row r="2073" spans="1:2" x14ac:dyDescent="0.25">
      <c r="A2073" s="155">
        <v>45103</v>
      </c>
      <c r="B2073" s="159">
        <v>3.625</v>
      </c>
    </row>
    <row r="2074" spans="1:2" x14ac:dyDescent="0.25">
      <c r="A2074" s="155">
        <v>45104</v>
      </c>
      <c r="B2074" s="159">
        <v>3.6379999999999999</v>
      </c>
    </row>
    <row r="2075" spans="1:2" x14ac:dyDescent="0.25">
      <c r="A2075" s="155">
        <v>45105</v>
      </c>
      <c r="B2075" s="159">
        <v>3.6789999999999998</v>
      </c>
    </row>
    <row r="2076" spans="1:2" x14ac:dyDescent="0.25">
      <c r="A2076" s="155">
        <v>45106</v>
      </c>
      <c r="B2076" s="159">
        <v>3.6920000000000002</v>
      </c>
    </row>
    <row r="2077" spans="1:2" x14ac:dyDescent="0.25">
      <c r="A2077" s="155">
        <v>45107</v>
      </c>
      <c r="B2077" s="159">
        <v>3.7</v>
      </c>
    </row>
    <row r="2078" spans="1:2" x14ac:dyDescent="0.25">
      <c r="A2078" s="155">
        <v>45110</v>
      </c>
      <c r="B2078" s="159">
        <v>3.7130000000000001</v>
      </c>
    </row>
    <row r="2079" spans="1:2" x14ac:dyDescent="0.25">
      <c r="A2079" s="155">
        <v>45111</v>
      </c>
      <c r="B2079" s="159">
        <v>3.706</v>
      </c>
    </row>
    <row r="2080" spans="1:2" x14ac:dyDescent="0.25">
      <c r="A2080" s="155">
        <v>45112</v>
      </c>
      <c r="B2080" s="159">
        <v>3.698</v>
      </c>
    </row>
    <row r="2081" spans="1:2" x14ac:dyDescent="0.25">
      <c r="A2081" s="155">
        <v>45113</v>
      </c>
      <c r="B2081" s="159">
        <v>3.6989999999999998</v>
      </c>
    </row>
    <row r="2082" spans="1:2" x14ac:dyDescent="0.25">
      <c r="A2082" s="155">
        <v>45114</v>
      </c>
      <c r="B2082" s="159">
        <v>3.7170000000000001</v>
      </c>
    </row>
    <row r="2083" spans="1:2" x14ac:dyDescent="0.25">
      <c r="A2083" s="155">
        <v>45117</v>
      </c>
      <c r="B2083" s="159">
        <v>3.71</v>
      </c>
    </row>
    <row r="2084" spans="1:2" x14ac:dyDescent="0.25">
      <c r="A2084" s="155">
        <v>45118</v>
      </c>
      <c r="B2084" s="159">
        <v>3.7090000000000001</v>
      </c>
    </row>
    <row r="2085" spans="1:2" x14ac:dyDescent="0.25">
      <c r="A2085" s="155">
        <v>45119</v>
      </c>
      <c r="B2085" s="159">
        <v>3.665</v>
      </c>
    </row>
    <row r="2086" spans="1:2" x14ac:dyDescent="0.25">
      <c r="A2086" s="155">
        <v>45120</v>
      </c>
      <c r="B2086" s="159">
        <v>3.6179999999999999</v>
      </c>
    </row>
    <row r="2087" spans="1:2" x14ac:dyDescent="0.25">
      <c r="A2087" s="155">
        <v>45121</v>
      </c>
      <c r="B2087" s="159">
        <v>3.609</v>
      </c>
    </row>
    <row r="2088" spans="1:2" x14ac:dyDescent="0.25">
      <c r="A2088" s="155">
        <v>45124</v>
      </c>
      <c r="B2088" s="159">
        <v>3.6349999999999998</v>
      </c>
    </row>
    <row r="2089" spans="1:2" x14ac:dyDescent="0.25">
      <c r="A2089" s="155">
        <v>45125</v>
      </c>
      <c r="B2089" s="159">
        <v>3.6349999999999998</v>
      </c>
    </row>
    <row r="2090" spans="1:2" x14ac:dyDescent="0.25">
      <c r="A2090" s="155">
        <v>45126</v>
      </c>
      <c r="B2090" s="159">
        <v>3.59</v>
      </c>
    </row>
    <row r="2091" spans="1:2" x14ac:dyDescent="0.25">
      <c r="A2091" s="155">
        <v>45127</v>
      </c>
      <c r="B2091" s="159">
        <v>3.593</v>
      </c>
    </row>
    <row r="2092" spans="1:2" x14ac:dyDescent="0.25">
      <c r="A2092" s="155">
        <v>45128</v>
      </c>
      <c r="B2092" s="159">
        <v>3.617</v>
      </c>
    </row>
    <row r="2093" spans="1:2" x14ac:dyDescent="0.25">
      <c r="A2093" s="155">
        <v>45131</v>
      </c>
      <c r="B2093" s="159">
        <v>3.62</v>
      </c>
    </row>
    <row r="2094" spans="1:2" x14ac:dyDescent="0.25">
      <c r="A2094" s="155">
        <v>45132</v>
      </c>
      <c r="B2094" s="159">
        <v>3.7170000000000001</v>
      </c>
    </row>
    <row r="2095" spans="1:2" x14ac:dyDescent="0.25">
      <c r="A2095" s="155">
        <v>45133</v>
      </c>
      <c r="B2095" s="159">
        <v>3.71</v>
      </c>
    </row>
    <row r="2096" spans="1:2" x14ac:dyDescent="0.25">
      <c r="A2096" s="155">
        <v>45135</v>
      </c>
      <c r="B2096" s="159">
        <v>3.7130000000000001</v>
      </c>
    </row>
    <row r="2097" spans="1:2" x14ac:dyDescent="0.25">
      <c r="A2097" s="155">
        <v>45138</v>
      </c>
      <c r="B2097" s="159">
        <v>3.6930000000000001</v>
      </c>
    </row>
    <row r="2098" spans="1:2" x14ac:dyDescent="0.25">
      <c r="A2098" s="155">
        <v>45139</v>
      </c>
      <c r="B2098" s="159">
        <v>3.653</v>
      </c>
    </row>
    <row r="2099" spans="1:2" x14ac:dyDescent="0.25">
      <c r="A2099" s="155">
        <v>45140</v>
      </c>
      <c r="B2099" s="159">
        <v>3.6539999999999999</v>
      </c>
    </row>
    <row r="2100" spans="1:2" x14ac:dyDescent="0.25">
      <c r="A2100" s="155">
        <v>45141</v>
      </c>
      <c r="B2100" s="159">
        <v>3.6850000000000001</v>
      </c>
    </row>
    <row r="2101" spans="1:2" x14ac:dyDescent="0.25">
      <c r="A2101" s="155">
        <v>45142</v>
      </c>
      <c r="B2101" s="159">
        <v>3.6869999999999998</v>
      </c>
    </row>
    <row r="2102" spans="1:2" x14ac:dyDescent="0.25">
      <c r="A2102" s="155">
        <v>45145</v>
      </c>
      <c r="B2102" s="159">
        <v>3.6760000000000002</v>
      </c>
    </row>
    <row r="2103" spans="1:2" x14ac:dyDescent="0.25">
      <c r="A2103" s="155">
        <v>45146</v>
      </c>
      <c r="B2103" s="159">
        <v>3.7</v>
      </c>
    </row>
    <row r="2104" spans="1:2" x14ac:dyDescent="0.25">
      <c r="A2104" s="155">
        <v>45147</v>
      </c>
      <c r="B2104" s="159">
        <v>3.7160000000000002</v>
      </c>
    </row>
    <row r="2105" spans="1:2" x14ac:dyDescent="0.25">
      <c r="A2105" s="155">
        <v>45148</v>
      </c>
      <c r="B2105" s="159">
        <v>3.718</v>
      </c>
    </row>
    <row r="2106" spans="1:2" x14ac:dyDescent="0.25">
      <c r="A2106" s="155">
        <v>45149</v>
      </c>
      <c r="B2106" s="159">
        <v>3.7229999999999999</v>
      </c>
    </row>
    <row r="2107" spans="1:2" x14ac:dyDescent="0.25">
      <c r="A2107" s="155">
        <v>45152</v>
      </c>
      <c r="B2107" s="159">
        <v>3.7240000000000002</v>
      </c>
    </row>
    <row r="2108" spans="1:2" x14ac:dyDescent="0.25">
      <c r="A2108" s="155">
        <v>45153</v>
      </c>
      <c r="B2108" s="159">
        <v>3.7629999999999999</v>
      </c>
    </row>
    <row r="2109" spans="1:2" x14ac:dyDescent="0.25">
      <c r="A2109" s="155">
        <v>45154</v>
      </c>
      <c r="B2109" s="159">
        <v>3.754</v>
      </c>
    </row>
    <row r="2110" spans="1:2" x14ac:dyDescent="0.25">
      <c r="A2110" s="155">
        <v>45155</v>
      </c>
      <c r="B2110" s="159">
        <v>3.7730000000000001</v>
      </c>
    </row>
    <row r="2111" spans="1:2" x14ac:dyDescent="0.25">
      <c r="A2111" s="155">
        <v>45156</v>
      </c>
      <c r="B2111" s="159">
        <v>3.7930000000000001</v>
      </c>
    </row>
    <row r="2112" spans="1:2" x14ac:dyDescent="0.25">
      <c r="A2112" s="155">
        <v>45159</v>
      </c>
      <c r="B2112" s="159">
        <v>3.794</v>
      </c>
    </row>
    <row r="2113" spans="1:2" x14ac:dyDescent="0.25">
      <c r="A2113" s="155">
        <v>45160</v>
      </c>
      <c r="B2113" s="159">
        <v>3.778</v>
      </c>
    </row>
    <row r="2114" spans="1:2" x14ac:dyDescent="0.25">
      <c r="A2114" s="155">
        <v>45161</v>
      </c>
      <c r="B2114" s="159">
        <v>3.7879999999999998</v>
      </c>
    </row>
    <row r="2115" spans="1:2" x14ac:dyDescent="0.25">
      <c r="A2115" s="155">
        <v>45162</v>
      </c>
      <c r="B2115" s="159">
        <v>3.7719999999999998</v>
      </c>
    </row>
    <row r="2116" spans="1:2" x14ac:dyDescent="0.25">
      <c r="A2116" s="155">
        <v>45163</v>
      </c>
      <c r="B2116" s="159">
        <v>3.8</v>
      </c>
    </row>
    <row r="2117" spans="1:2" x14ac:dyDescent="0.25">
      <c r="A2117" s="155">
        <v>45166</v>
      </c>
      <c r="B2117" s="159">
        <v>3.7970000000000002</v>
      </c>
    </row>
    <row r="2118" spans="1:2" x14ac:dyDescent="0.25">
      <c r="A2118" s="155">
        <v>45167</v>
      </c>
      <c r="B2118" s="159">
        <v>3.8079999999999998</v>
      </c>
    </row>
    <row r="2119" spans="1:2" x14ac:dyDescent="0.25">
      <c r="A2119" s="155">
        <v>45168</v>
      </c>
      <c r="B2119" s="159">
        <v>3.798</v>
      </c>
    </row>
    <row r="2120" spans="1:2" x14ac:dyDescent="0.25">
      <c r="A2120" s="155">
        <v>45169</v>
      </c>
      <c r="B2120" s="159">
        <v>3.8010000000000002</v>
      </c>
    </row>
    <row r="2121" spans="1:2" x14ac:dyDescent="0.25">
      <c r="A2121" s="155">
        <v>45170</v>
      </c>
      <c r="B2121" s="159">
        <v>3.7949999999999999</v>
      </c>
    </row>
    <row r="2122" spans="1:2" x14ac:dyDescent="0.25">
      <c r="A2122" s="155">
        <v>45173</v>
      </c>
      <c r="B2122" s="159">
        <v>3.8079999999999998</v>
      </c>
    </row>
    <row r="2123" spans="1:2" x14ac:dyDescent="0.25">
      <c r="A2123" s="155">
        <v>45174</v>
      </c>
      <c r="B2123" s="159">
        <v>3.7919999999999998</v>
      </c>
    </row>
    <row r="2124" spans="1:2" x14ac:dyDescent="0.25">
      <c r="A2124" s="155">
        <v>45175</v>
      </c>
      <c r="B2124" s="159">
        <v>3.8079999999999998</v>
      </c>
    </row>
    <row r="2125" spans="1:2" x14ac:dyDescent="0.25">
      <c r="A2125" s="155">
        <v>45176</v>
      </c>
      <c r="B2125" s="159">
        <v>3.8479999999999999</v>
      </c>
    </row>
    <row r="2126" spans="1:2" x14ac:dyDescent="0.25">
      <c r="A2126" s="155">
        <v>45177</v>
      </c>
      <c r="B2126" s="159">
        <v>3.8439999999999999</v>
      </c>
    </row>
    <row r="2127" spans="1:2" x14ac:dyDescent="0.25">
      <c r="A2127" s="155">
        <v>45180</v>
      </c>
      <c r="B2127" s="159">
        <v>3.8450000000000002</v>
      </c>
    </row>
    <row r="2128" spans="1:2" x14ac:dyDescent="0.25">
      <c r="A2128" s="155">
        <v>45181</v>
      </c>
      <c r="B2128" s="159">
        <v>3.798</v>
      </c>
    </row>
    <row r="2129" spans="1:2" x14ac:dyDescent="0.25">
      <c r="A2129" s="155">
        <v>45182</v>
      </c>
      <c r="B2129" s="159">
        <v>3.819</v>
      </c>
    </row>
    <row r="2130" spans="1:2" x14ac:dyDescent="0.25">
      <c r="A2130" s="155">
        <v>45183</v>
      </c>
      <c r="B2130" s="159">
        <v>3.8260000000000001</v>
      </c>
    </row>
    <row r="2131" spans="1:2" x14ac:dyDescent="0.25">
      <c r="A2131" s="155">
        <v>45187</v>
      </c>
      <c r="B2131" s="159">
        <v>3.8250000000000002</v>
      </c>
    </row>
    <row r="2132" spans="1:2" x14ac:dyDescent="0.25">
      <c r="A2132" s="155">
        <v>45188</v>
      </c>
      <c r="B2132" s="159">
        <v>3.8039999999999998</v>
      </c>
    </row>
    <row r="2133" spans="1:2" x14ac:dyDescent="0.25">
      <c r="A2133" s="155">
        <v>45189</v>
      </c>
      <c r="B2133" s="159">
        <v>3.81</v>
      </c>
    </row>
    <row r="2134" spans="1:2" x14ac:dyDescent="0.25">
      <c r="A2134" s="155">
        <v>45190</v>
      </c>
      <c r="B2134" s="159">
        <v>3.8050000000000002</v>
      </c>
    </row>
    <row r="2135" spans="1:2" x14ac:dyDescent="0.25">
      <c r="A2135" s="155">
        <v>45191</v>
      </c>
      <c r="B2135" s="159">
        <v>3.8159999999999998</v>
      </c>
    </row>
    <row r="2136" spans="1:2" x14ac:dyDescent="0.25">
      <c r="A2136" s="155">
        <v>45195</v>
      </c>
      <c r="B2136" s="159">
        <v>3.819</v>
      </c>
    </row>
    <row r="2137" spans="1:2" x14ac:dyDescent="0.25">
      <c r="A2137" s="155">
        <v>45196</v>
      </c>
      <c r="B2137" s="159">
        <v>3.8479999999999999</v>
      </c>
    </row>
    <row r="2138" spans="1:2" x14ac:dyDescent="0.25">
      <c r="A2138" s="155">
        <v>45197</v>
      </c>
      <c r="B2138" s="159">
        <v>3.8490000000000002</v>
      </c>
    </row>
    <row r="2139" spans="1:2" x14ac:dyDescent="0.25">
      <c r="A2139" s="155">
        <v>45198</v>
      </c>
      <c r="B2139" s="159">
        <v>3.8239999999999998</v>
      </c>
    </row>
    <row r="2140" spans="1:2" x14ac:dyDescent="0.25">
      <c r="A2140" s="155">
        <v>45201</v>
      </c>
      <c r="B2140" s="159">
        <v>3.8290000000000002</v>
      </c>
    </row>
    <row r="2141" spans="1:2" x14ac:dyDescent="0.25">
      <c r="A2141" s="155">
        <v>45202</v>
      </c>
      <c r="B2141" s="159">
        <v>3.8450000000000002</v>
      </c>
    </row>
    <row r="2142" spans="1:2" x14ac:dyDescent="0.25">
      <c r="A2142" s="155">
        <v>45203</v>
      </c>
      <c r="B2142" s="159">
        <v>3.8610000000000002</v>
      </c>
    </row>
    <row r="2143" spans="1:2" x14ac:dyDescent="0.25">
      <c r="A2143" s="155">
        <v>45204</v>
      </c>
      <c r="B2143" s="159">
        <v>3.859</v>
      </c>
    </row>
    <row r="2144" spans="1:2" x14ac:dyDescent="0.25">
      <c r="A2144" s="155">
        <v>45205</v>
      </c>
      <c r="B2144" s="159">
        <v>3.863</v>
      </c>
    </row>
    <row r="2145" spans="1:2" x14ac:dyDescent="0.25">
      <c r="A2145" s="155">
        <v>45208</v>
      </c>
      <c r="B2145" s="159">
        <v>3.91</v>
      </c>
    </row>
    <row r="2146" spans="1:2" x14ac:dyDescent="0.25">
      <c r="A2146" s="155">
        <v>45209</v>
      </c>
      <c r="B2146" s="159">
        <v>3.9510000000000001</v>
      </c>
    </row>
    <row r="2147" spans="1:2" x14ac:dyDescent="0.25">
      <c r="A2147" s="155">
        <v>45210</v>
      </c>
      <c r="B2147" s="159">
        <v>3.956</v>
      </c>
    </row>
    <row r="2148" spans="1:2" x14ac:dyDescent="0.25">
      <c r="A2148" s="155">
        <v>45211</v>
      </c>
      <c r="B2148" s="159">
        <v>3.9580000000000002</v>
      </c>
    </row>
    <row r="2149" spans="1:2" x14ac:dyDescent="0.25">
      <c r="A2149" s="155">
        <v>45212</v>
      </c>
      <c r="B2149" s="159">
        <v>3.9689999999999999</v>
      </c>
    </row>
    <row r="2150" spans="1:2" x14ac:dyDescent="0.25">
      <c r="A2150" s="155">
        <v>45215</v>
      </c>
      <c r="B2150" s="159">
        <v>3.99</v>
      </c>
    </row>
    <row r="2151" spans="1:2" x14ac:dyDescent="0.25">
      <c r="A2151" s="155">
        <v>45216</v>
      </c>
      <c r="B2151" s="159">
        <v>4.008</v>
      </c>
    </row>
    <row r="2152" spans="1:2" x14ac:dyDescent="0.25">
      <c r="A2152" s="155">
        <v>45217</v>
      </c>
      <c r="B2152" s="159">
        <v>4.0250000000000004</v>
      </c>
    </row>
    <row r="2153" spans="1:2" x14ac:dyDescent="0.25">
      <c r="A2153" s="155">
        <v>45218</v>
      </c>
      <c r="B2153" s="159">
        <v>4.0289999999999999</v>
      </c>
    </row>
    <row r="2154" spans="1:2" x14ac:dyDescent="0.25">
      <c r="A2154" s="155">
        <v>45219</v>
      </c>
      <c r="B2154" s="159">
        <v>4.0490000000000004</v>
      </c>
    </row>
    <row r="2155" spans="1:2" x14ac:dyDescent="0.25">
      <c r="A2155" s="155">
        <v>45222</v>
      </c>
      <c r="B2155" s="159">
        <v>4.0620000000000003</v>
      </c>
    </row>
    <row r="2156" spans="1:2" x14ac:dyDescent="0.25">
      <c r="A2156" s="155">
        <v>45223</v>
      </c>
      <c r="B2156" s="159">
        <v>4.0629999999999997</v>
      </c>
    </row>
    <row r="2157" spans="1:2" x14ac:dyDescent="0.25">
      <c r="A2157" s="155">
        <v>45224</v>
      </c>
      <c r="B2157" s="159">
        <v>4.0629999999999997</v>
      </c>
    </row>
    <row r="2158" spans="1:2" x14ac:dyDescent="0.25">
      <c r="A2158" s="155">
        <v>45225</v>
      </c>
      <c r="B2158" s="159">
        <v>4.0789999999999997</v>
      </c>
    </row>
    <row r="2159" spans="1:2" x14ac:dyDescent="0.25">
      <c r="A2159" s="155">
        <v>45226</v>
      </c>
      <c r="B2159" s="159">
        <v>4.0810000000000004</v>
      </c>
    </row>
    <row r="2160" spans="1:2" x14ac:dyDescent="0.25">
      <c r="A2160" s="155">
        <v>45229</v>
      </c>
      <c r="B2160" s="159">
        <v>4.0549999999999997</v>
      </c>
    </row>
    <row r="2161" spans="1:2" x14ac:dyDescent="0.25">
      <c r="A2161" s="155">
        <v>45230</v>
      </c>
      <c r="B2161" s="159">
        <v>4.0170000000000003</v>
      </c>
    </row>
    <row r="2162" spans="1:2" x14ac:dyDescent="0.25">
      <c r="A2162" s="155">
        <v>45231</v>
      </c>
      <c r="B2162" s="159">
        <v>4.0289999999999999</v>
      </c>
    </row>
    <row r="2163" spans="1:2" x14ac:dyDescent="0.25">
      <c r="A2163" s="155">
        <v>45232</v>
      </c>
      <c r="B2163" s="159">
        <v>3.9620000000000002</v>
      </c>
    </row>
    <row r="2164" spans="1:2" x14ac:dyDescent="0.25">
      <c r="A2164" s="155">
        <v>45233</v>
      </c>
      <c r="B2164" s="159">
        <v>3.988</v>
      </c>
    </row>
    <row r="2165" spans="1:2" x14ac:dyDescent="0.25">
      <c r="A2165" s="155">
        <v>45236</v>
      </c>
      <c r="B2165" s="159">
        <v>3.8769999999999998</v>
      </c>
    </row>
    <row r="2166" spans="1:2" x14ac:dyDescent="0.25">
      <c r="A2166" s="155">
        <v>45237</v>
      </c>
      <c r="B2166" s="159">
        <v>3.8660000000000001</v>
      </c>
    </row>
    <row r="2167" spans="1:2" x14ac:dyDescent="0.25">
      <c r="A2167" s="155">
        <v>45238</v>
      </c>
      <c r="B2167" s="159">
        <v>3.8479999999999999</v>
      </c>
    </row>
    <row r="2168" spans="1:2" x14ac:dyDescent="0.25">
      <c r="A2168" s="155">
        <v>45239</v>
      </c>
      <c r="B2168" s="159">
        <v>3.8540000000000001</v>
      </c>
    </row>
    <row r="2169" spans="1:2" x14ac:dyDescent="0.25">
      <c r="A2169" s="155">
        <v>45240</v>
      </c>
      <c r="B2169" s="159">
        <v>3.8740000000000001</v>
      </c>
    </row>
    <row r="2170" spans="1:2" x14ac:dyDescent="0.25">
      <c r="A2170" s="155">
        <v>45240</v>
      </c>
      <c r="B2170" s="159">
        <v>3.8740000000000001</v>
      </c>
    </row>
    <row r="2171" spans="1:2" x14ac:dyDescent="0.25">
      <c r="A2171" s="155">
        <v>45243</v>
      </c>
      <c r="B2171" s="159">
        <v>3.867</v>
      </c>
    </row>
    <row r="2172" spans="1:2" x14ac:dyDescent="0.25">
      <c r="A2172" s="155">
        <v>45244</v>
      </c>
      <c r="B2172" s="159">
        <v>3.8330000000000002</v>
      </c>
    </row>
    <row r="2173" spans="1:2" x14ac:dyDescent="0.25">
      <c r="A2173" s="155">
        <v>45245</v>
      </c>
      <c r="B2173" s="159">
        <v>3.7669999999999999</v>
      </c>
    </row>
    <row r="2174" spans="1:2" x14ac:dyDescent="0.25">
      <c r="A2174" s="155">
        <v>45246</v>
      </c>
      <c r="B2174" s="159">
        <v>3.7789999999999999</v>
      </c>
    </row>
    <row r="2175" spans="1:2" x14ac:dyDescent="0.25">
      <c r="A2175" s="155">
        <v>45247</v>
      </c>
      <c r="B2175" s="159">
        <v>3.7280000000000002</v>
      </c>
    </row>
    <row r="2176" spans="1:2" x14ac:dyDescent="0.25">
      <c r="A2176" s="155">
        <v>45250</v>
      </c>
      <c r="B2176" s="159">
        <v>3.7280000000000002</v>
      </c>
    </row>
    <row r="2177" spans="1:2" x14ac:dyDescent="0.25">
      <c r="A2177" s="155">
        <v>45251</v>
      </c>
      <c r="B2177" s="159">
        <v>3.71</v>
      </c>
    </row>
    <row r="2178" spans="1:2" x14ac:dyDescent="0.25">
      <c r="A2178" s="155">
        <v>45252</v>
      </c>
      <c r="B2178" s="159">
        <v>3.726</v>
      </c>
    </row>
    <row r="2179" spans="1:2" x14ac:dyDescent="0.25">
      <c r="A2179" s="155">
        <v>45253</v>
      </c>
      <c r="B2179" s="159">
        <v>3.7309999999999999</v>
      </c>
    </row>
    <row r="2180" spans="1:2" x14ac:dyDescent="0.25">
      <c r="A2180" s="155">
        <v>45254</v>
      </c>
      <c r="B2180" s="159">
        <v>3.7389999999999999</v>
      </c>
    </row>
    <row r="2181" spans="1:2" x14ac:dyDescent="0.25">
      <c r="A2181" s="155">
        <v>45257</v>
      </c>
      <c r="B2181" s="159">
        <v>3.726</v>
      </c>
    </row>
    <row r="2182" spans="1:2" x14ac:dyDescent="0.25">
      <c r="A2182" s="155">
        <v>45258</v>
      </c>
      <c r="B2182" s="159">
        <v>3.706</v>
      </c>
    </row>
    <row r="2183" spans="1:2" x14ac:dyDescent="0.25">
      <c r="A2183" s="155">
        <v>45259</v>
      </c>
      <c r="B2183" s="159">
        <v>3.6749999999999998</v>
      </c>
    </row>
    <row r="2184" spans="1:2" x14ac:dyDescent="0.25">
      <c r="A2184" s="155">
        <v>45260</v>
      </c>
      <c r="B2184" s="159">
        <v>3.714</v>
      </c>
    </row>
    <row r="2185" spans="1:2" x14ac:dyDescent="0.25">
      <c r="A2185" s="155">
        <v>45261</v>
      </c>
      <c r="B2185" s="159">
        <v>3.7389999999999999</v>
      </c>
    </row>
    <row r="2186" spans="1:2" x14ac:dyDescent="0.25">
      <c r="A2186" s="155">
        <v>45264</v>
      </c>
      <c r="B2186" s="159">
        <v>3.7080000000000002</v>
      </c>
    </row>
    <row r="2187" spans="1:2" x14ac:dyDescent="0.25">
      <c r="A2187" s="155">
        <v>45265</v>
      </c>
      <c r="B2187" s="159">
        <v>3.7280000000000002</v>
      </c>
    </row>
    <row r="2188" spans="1:2" x14ac:dyDescent="0.25">
      <c r="A2188" s="155">
        <v>45266</v>
      </c>
      <c r="B2188" s="159">
        <v>3.7090000000000001</v>
      </c>
    </row>
    <row r="2189" spans="1:2" x14ac:dyDescent="0.25">
      <c r="A2189" s="155">
        <v>45267</v>
      </c>
      <c r="B2189" s="159">
        <v>3.7029999999999998</v>
      </c>
    </row>
    <row r="2190" spans="1:2" x14ac:dyDescent="0.25">
      <c r="A2190" s="155">
        <v>45268</v>
      </c>
      <c r="B2190" s="159">
        <v>3.698</v>
      </c>
    </row>
    <row r="2191" spans="1:2" x14ac:dyDescent="0.25">
      <c r="A2191" s="155">
        <v>45271</v>
      </c>
      <c r="B2191" s="159">
        <v>3.7170000000000001</v>
      </c>
    </row>
    <row r="2192" spans="1:2" x14ac:dyDescent="0.25">
      <c r="A2192" s="155">
        <v>45272</v>
      </c>
      <c r="B2192" s="159">
        <v>3.7080000000000002</v>
      </c>
    </row>
    <row r="2193" spans="1:2" x14ac:dyDescent="0.25">
      <c r="A2193" s="155">
        <v>45273</v>
      </c>
      <c r="B2193" s="159">
        <v>3.71</v>
      </c>
    </row>
    <row r="2194" spans="1:2" x14ac:dyDescent="0.25">
      <c r="A2194" s="155">
        <v>45274</v>
      </c>
      <c r="B2194" s="159">
        <v>3.6850000000000001</v>
      </c>
    </row>
    <row r="2195" spans="1:2" x14ac:dyDescent="0.25">
      <c r="A2195" s="155">
        <v>45275</v>
      </c>
      <c r="B2195" s="159">
        <v>3.6579999999999999</v>
      </c>
    </row>
    <row r="2196" spans="1:2" x14ac:dyDescent="0.25">
      <c r="A2196" s="155">
        <v>45278</v>
      </c>
      <c r="B2196" s="159">
        <v>3.653</v>
      </c>
    </row>
    <row r="2197" spans="1:2" x14ac:dyDescent="0.25">
      <c r="A2197" s="155">
        <v>45279</v>
      </c>
      <c r="B2197" s="159">
        <v>3.6429999999999998</v>
      </c>
    </row>
    <row r="2198" spans="1:2" x14ac:dyDescent="0.25">
      <c r="A2198" s="155">
        <v>45280</v>
      </c>
      <c r="B2198" s="159">
        <v>3.6480000000000001</v>
      </c>
    </row>
    <row r="2199" spans="1:2" x14ac:dyDescent="0.25">
      <c r="A2199" s="155">
        <v>45281</v>
      </c>
      <c r="B2199" s="159">
        <v>3.6160000000000001</v>
      </c>
    </row>
    <row r="2200" spans="1:2" x14ac:dyDescent="0.25">
      <c r="A2200" s="155">
        <v>45282</v>
      </c>
      <c r="B2200" s="159">
        <v>3.5990000000000002</v>
      </c>
    </row>
    <row r="2201" spans="1:2" x14ac:dyDescent="0.25">
      <c r="A2201" s="155">
        <v>45286</v>
      </c>
      <c r="B2201" s="159">
        <v>3.6280000000000001</v>
      </c>
    </row>
    <row r="2202" spans="1:2" x14ac:dyDescent="0.25">
      <c r="A2202" s="155">
        <v>45287</v>
      </c>
      <c r="B2202" s="159">
        <v>3.6240000000000001</v>
      </c>
    </row>
    <row r="2203" spans="1:2" x14ac:dyDescent="0.25">
      <c r="A2203" s="155">
        <v>45288</v>
      </c>
      <c r="B2203" s="159">
        <v>3.6190000000000002</v>
      </c>
    </row>
    <row r="2204" spans="1:2" x14ac:dyDescent="0.25">
      <c r="A2204" s="155">
        <v>45289</v>
      </c>
      <c r="B2204" s="159">
        <v>3.6269999999999998</v>
      </c>
    </row>
    <row r="2205" spans="1:2" x14ac:dyDescent="0.25">
      <c r="A2205" s="156">
        <v>45293</v>
      </c>
      <c r="B2205" s="160">
        <v>3.6179999999999999</v>
      </c>
    </row>
    <row r="2206" spans="1:2" x14ac:dyDescent="0.25">
      <c r="A2206" s="156">
        <v>45294</v>
      </c>
      <c r="B2206" s="160">
        <v>3.6469999999999998</v>
      </c>
    </row>
    <row r="2207" spans="1:2" x14ac:dyDescent="0.25">
      <c r="A2207" s="156">
        <v>45295</v>
      </c>
      <c r="B2207" s="160">
        <v>3.6480000000000001</v>
      </c>
    </row>
    <row r="2208" spans="1:2" x14ac:dyDescent="0.25">
      <c r="A2208" s="156">
        <v>45296</v>
      </c>
      <c r="B2208" s="160">
        <v>3.6560000000000001</v>
      </c>
    </row>
    <row r="2209" spans="1:2" x14ac:dyDescent="0.25">
      <c r="A2209" s="156">
        <v>45299</v>
      </c>
      <c r="B2209" s="160">
        <v>3.718</v>
      </c>
    </row>
    <row r="2210" spans="1:2" x14ac:dyDescent="0.25">
      <c r="A2210" s="156">
        <v>45300</v>
      </c>
      <c r="B2210" s="160">
        <v>3.7170000000000001</v>
      </c>
    </row>
    <row r="2211" spans="1:2" x14ac:dyDescent="0.25">
      <c r="A2211" s="156">
        <v>45301</v>
      </c>
      <c r="B2211" s="160">
        <v>3.758</v>
      </c>
    </row>
    <row r="2212" spans="1:2" x14ac:dyDescent="0.25">
      <c r="A2212" s="156">
        <v>45302</v>
      </c>
      <c r="B2212" s="160">
        <v>3.7349999999999999</v>
      </c>
    </row>
    <row r="2213" spans="1:2" x14ac:dyDescent="0.25">
      <c r="A2213" s="156">
        <v>45303</v>
      </c>
      <c r="B2213" s="160">
        <v>3.7280000000000002</v>
      </c>
    </row>
    <row r="2214" spans="1:2" x14ac:dyDescent="0.25">
      <c r="A2214" s="156">
        <v>45306</v>
      </c>
      <c r="B2214" s="160">
        <v>3.7530000000000001</v>
      </c>
    </row>
    <row r="2215" spans="1:2" x14ac:dyDescent="0.25">
      <c r="A2215" s="156">
        <v>45307</v>
      </c>
      <c r="B2215" s="160">
        <v>3.7679999999999998</v>
      </c>
    </row>
    <row r="2216" spans="1:2" x14ac:dyDescent="0.25">
      <c r="A2216" s="156">
        <v>45308</v>
      </c>
      <c r="B2216" s="160">
        <v>3.7839999999999998</v>
      </c>
    </row>
    <row r="2217" spans="1:2" x14ac:dyDescent="0.25">
      <c r="A2217" s="156">
        <v>45309</v>
      </c>
      <c r="B2217" s="160">
        <v>3.766</v>
      </c>
    </row>
    <row r="2218" spans="1:2" x14ac:dyDescent="0.25">
      <c r="A2218" s="156">
        <v>45310</v>
      </c>
      <c r="B2218" s="160">
        <v>3.7509999999999999</v>
      </c>
    </row>
    <row r="2219" spans="1:2" x14ac:dyDescent="0.25">
      <c r="A2219" s="156">
        <v>45313</v>
      </c>
      <c r="B2219" s="160">
        <v>3.7719999999999998</v>
      </c>
    </row>
    <row r="2220" spans="1:2" x14ac:dyDescent="0.25">
      <c r="A2220" s="156">
        <v>45314</v>
      </c>
      <c r="B2220" s="160">
        <v>3.7709999999999999</v>
      </c>
    </row>
    <row r="2221" spans="1:2" x14ac:dyDescent="0.25">
      <c r="A2221" s="156">
        <v>45315</v>
      </c>
      <c r="B2221" s="160">
        <v>3.72</v>
      </c>
    </row>
    <row r="2222" spans="1:2" x14ac:dyDescent="0.25">
      <c r="A2222" s="156">
        <v>45316</v>
      </c>
      <c r="B2222" s="160">
        <v>3.702</v>
      </c>
    </row>
    <row r="2223" spans="1:2" x14ac:dyDescent="0.25">
      <c r="A2223" s="156">
        <v>45317</v>
      </c>
      <c r="B2223" s="160">
        <v>3.7069999999999999</v>
      </c>
    </row>
    <row r="2224" spans="1:2" x14ac:dyDescent="0.25">
      <c r="A2224" s="156">
        <v>45320</v>
      </c>
      <c r="B2224" s="160">
        <v>3.6869999999999998</v>
      </c>
    </row>
    <row r="2225" spans="1:2" x14ac:dyDescent="0.25">
      <c r="A2225" s="156">
        <v>45321</v>
      </c>
      <c r="B2225" s="160">
        <v>3.6520000000000001</v>
      </c>
    </row>
    <row r="2226" spans="1:2" x14ac:dyDescent="0.25">
      <c r="A2226" s="156">
        <v>45322</v>
      </c>
      <c r="B2226" s="160">
        <v>3.6349999999999998</v>
      </c>
    </row>
    <row r="2227" spans="1:2" x14ac:dyDescent="0.25">
      <c r="A2227" s="156">
        <v>45323</v>
      </c>
      <c r="B2227" s="160">
        <v>3.653</v>
      </c>
    </row>
    <row r="2228" spans="1:2" x14ac:dyDescent="0.25">
      <c r="A2228" s="156">
        <v>45324</v>
      </c>
      <c r="B2228" s="160">
        <v>3.6440000000000001</v>
      </c>
    </row>
    <row r="2229" spans="1:2" x14ac:dyDescent="0.25">
      <c r="A2229" s="156">
        <v>45327</v>
      </c>
      <c r="B2229" s="160">
        <v>3.6749999999999998</v>
      </c>
    </row>
    <row r="2230" spans="1:2" x14ac:dyDescent="0.25">
      <c r="A2230" s="156">
        <v>45328</v>
      </c>
      <c r="B2230" s="160">
        <v>3.645</v>
      </c>
    </row>
    <row r="2231" spans="1:2" x14ac:dyDescent="0.25">
      <c r="A2231" s="156">
        <v>45329</v>
      </c>
      <c r="B2231" s="160">
        <v>3.6480000000000001</v>
      </c>
    </row>
    <row r="2232" spans="1:2" x14ac:dyDescent="0.25">
      <c r="A2232" s="156">
        <v>45330</v>
      </c>
      <c r="B2232" s="160">
        <v>3.6669999999999998</v>
      </c>
    </row>
    <row r="2233" spans="1:2" x14ac:dyDescent="0.25">
      <c r="A2233" s="156">
        <v>45331</v>
      </c>
      <c r="B2233" s="160">
        <v>3.6840000000000002</v>
      </c>
    </row>
    <row r="2234" spans="1:2" x14ac:dyDescent="0.25">
      <c r="A2234" s="156">
        <v>45334</v>
      </c>
      <c r="B2234" s="160">
        <v>3.6829999999999998</v>
      </c>
    </row>
    <row r="2235" spans="1:2" x14ac:dyDescent="0.25">
      <c r="A2235" s="156">
        <v>45335</v>
      </c>
      <c r="B2235" s="160">
        <v>3.6440000000000001</v>
      </c>
    </row>
    <row r="2236" spans="1:2" x14ac:dyDescent="0.25">
      <c r="A2236" s="156">
        <v>45336</v>
      </c>
      <c r="B2236" s="160">
        <v>3.661</v>
      </c>
    </row>
    <row r="2237" spans="1:2" x14ac:dyDescent="0.25">
      <c r="A2237" s="156">
        <v>45337</v>
      </c>
      <c r="B2237" s="160">
        <v>3.6269999999999998</v>
      </c>
    </row>
    <row r="2238" spans="1:2" x14ac:dyDescent="0.25">
      <c r="A2238" s="156">
        <v>45338</v>
      </c>
      <c r="B2238" s="160">
        <v>3.609</v>
      </c>
    </row>
    <row r="2239" spans="1:2" x14ac:dyDescent="0.25">
      <c r="A2239" s="156">
        <v>45341</v>
      </c>
      <c r="B2239" s="160">
        <v>3.6219999999999999</v>
      </c>
    </row>
    <row r="2240" spans="1:2" x14ac:dyDescent="0.25">
      <c r="A2240" s="156">
        <v>45342</v>
      </c>
      <c r="B2240" s="160">
        <v>3.6560000000000001</v>
      </c>
    </row>
    <row r="2241" spans="1:2" x14ac:dyDescent="0.25">
      <c r="A2241" s="156">
        <v>45343</v>
      </c>
      <c r="B2241" s="160">
        <v>3.6789999999999998</v>
      </c>
    </row>
    <row r="2242" spans="1:2" x14ac:dyDescent="0.25">
      <c r="A2242" s="156">
        <v>45344</v>
      </c>
      <c r="B2242" s="160">
        <v>3.6419999999999999</v>
      </c>
    </row>
    <row r="2243" spans="1:2" x14ac:dyDescent="0.25">
      <c r="A2243" s="156">
        <v>45345</v>
      </c>
      <c r="B2243" s="160">
        <v>3.6360000000000001</v>
      </c>
    </row>
    <row r="2244" spans="1:2" x14ac:dyDescent="0.25">
      <c r="A2244" s="156">
        <v>45348</v>
      </c>
      <c r="B2244" s="160">
        <v>3.649</v>
      </c>
    </row>
    <row r="2245" spans="1:2" x14ac:dyDescent="0.25">
      <c r="A2245" s="156">
        <v>45350</v>
      </c>
      <c r="B2245" s="160">
        <v>3.609</v>
      </c>
    </row>
    <row r="2246" spans="1:2" x14ac:dyDescent="0.25">
      <c r="A2246" s="156">
        <v>45351</v>
      </c>
      <c r="B2246" s="160">
        <v>3.5840000000000001</v>
      </c>
    </row>
    <row r="2247" spans="1:2" x14ac:dyDescent="0.25">
      <c r="A2247" s="156">
        <v>45352</v>
      </c>
      <c r="B2247" s="160">
        <v>3.5649999999999999</v>
      </c>
    </row>
    <row r="2248" spans="1:2" x14ac:dyDescent="0.25">
      <c r="A2248" s="156">
        <v>45355</v>
      </c>
      <c r="B2248" s="160">
        <v>3.5750000000000002</v>
      </c>
    </row>
    <row r="2249" spans="1:2" x14ac:dyDescent="0.25">
      <c r="A2249" s="156">
        <v>45356</v>
      </c>
      <c r="B2249" s="160">
        <v>3.5910000000000002</v>
      </c>
    </row>
    <row r="2250" spans="1:2" x14ac:dyDescent="0.25">
      <c r="A2250" s="156">
        <v>45357</v>
      </c>
      <c r="B2250" s="160">
        <v>3.6080000000000001</v>
      </c>
    </row>
    <row r="2251" spans="1:2" x14ac:dyDescent="0.25">
      <c r="A2251" s="156">
        <v>45358</v>
      </c>
      <c r="B2251" s="160">
        <v>3.59</v>
      </c>
    </row>
    <row r="2252" spans="1:2" x14ac:dyDescent="0.25">
      <c r="A2252" s="156">
        <v>45359</v>
      </c>
      <c r="B2252" s="160">
        <v>3.5779999999999998</v>
      </c>
    </row>
    <row r="2253" spans="1:2" x14ac:dyDescent="0.25">
      <c r="A2253" s="156">
        <v>45362</v>
      </c>
      <c r="B2253" s="160">
        <v>3.6080000000000001</v>
      </c>
    </row>
    <row r="2254" spans="1:2" x14ac:dyDescent="0.25">
      <c r="A2254" s="156">
        <v>45363</v>
      </c>
      <c r="B2254" s="160">
        <v>3.649</v>
      </c>
    </row>
    <row r="2255" spans="1:2" x14ac:dyDescent="0.25">
      <c r="A2255" s="156">
        <v>45364</v>
      </c>
      <c r="B2255" s="160">
        <v>3.66</v>
      </c>
    </row>
    <row r="2256" spans="1:2" x14ac:dyDescent="0.25">
      <c r="A2256" s="156">
        <v>45365</v>
      </c>
      <c r="B2256" s="160">
        <v>3.625</v>
      </c>
    </row>
    <row r="2257" spans="1:2" x14ac:dyDescent="0.25">
      <c r="A2257" s="156">
        <v>45366</v>
      </c>
      <c r="B2257" s="160">
        <v>3.653</v>
      </c>
    </row>
    <row r="2258" spans="1:2" x14ac:dyDescent="0.25">
      <c r="A2258" s="156">
        <v>45369</v>
      </c>
      <c r="B2258" s="160">
        <v>3.6509999999999998</v>
      </c>
    </row>
    <row r="2259" spans="1:2" x14ac:dyDescent="0.25">
      <c r="A2259" s="156">
        <v>45370</v>
      </c>
      <c r="B2259" s="160">
        <v>3.6680000000000001</v>
      </c>
    </row>
    <row r="2260" spans="1:2" x14ac:dyDescent="0.25">
      <c r="A2260" s="156">
        <v>45371</v>
      </c>
      <c r="B2260" s="160">
        <v>3.681</v>
      </c>
    </row>
    <row r="2261" spans="1:2" x14ac:dyDescent="0.25">
      <c r="A2261" s="156">
        <v>45372</v>
      </c>
      <c r="B2261" s="160">
        <v>3.6040000000000001</v>
      </c>
    </row>
    <row r="2262" spans="1:2" x14ac:dyDescent="0.25">
      <c r="A2262" s="156">
        <v>45373</v>
      </c>
      <c r="B2262" s="160">
        <v>3.6219999999999999</v>
      </c>
    </row>
    <row r="2263" spans="1:2" x14ac:dyDescent="0.25">
      <c r="A2263" s="156">
        <v>45377</v>
      </c>
      <c r="B2263" s="160">
        <v>3.66</v>
      </c>
    </row>
    <row r="2264" spans="1:2" x14ac:dyDescent="0.25">
      <c r="A2264" s="156">
        <v>45378</v>
      </c>
      <c r="B2264" s="160">
        <v>3.66</v>
      </c>
    </row>
    <row r="2265" spans="1:2" x14ac:dyDescent="0.25">
      <c r="A2265" s="156">
        <v>45379</v>
      </c>
      <c r="B2265" s="160">
        <v>3.681</v>
      </c>
    </row>
    <row r="2266" spans="1:2" x14ac:dyDescent="0.25">
      <c r="A2266" s="156">
        <v>45383</v>
      </c>
      <c r="B2266" s="160">
        <v>3.6629999999999998</v>
      </c>
    </row>
    <row r="2267" spans="1:2" x14ac:dyDescent="0.25">
      <c r="A2267" s="156">
        <v>45384</v>
      </c>
      <c r="B2267" s="160">
        <v>3.6970000000000001</v>
      </c>
    </row>
    <row r="2268" spans="1:2" x14ac:dyDescent="0.25">
      <c r="A2268" s="156">
        <v>45385</v>
      </c>
      <c r="B2268" s="160">
        <v>3.7320000000000002</v>
      </c>
    </row>
    <row r="2269" spans="1:2" x14ac:dyDescent="0.25">
      <c r="A2269" s="156">
        <v>45386</v>
      </c>
      <c r="B2269" s="160">
        <v>3.7160000000000002</v>
      </c>
    </row>
    <row r="2270" spans="1:2" x14ac:dyDescent="0.25">
      <c r="A2270" s="156">
        <v>45387</v>
      </c>
      <c r="B2270" s="160">
        <v>3.7480000000000002</v>
      </c>
    </row>
    <row r="2271" spans="1:2" x14ac:dyDescent="0.25">
      <c r="A2271" s="156">
        <v>45390</v>
      </c>
      <c r="B2271" s="160">
        <v>3.7120000000000002</v>
      </c>
    </row>
    <row r="2272" spans="1:2" x14ac:dyDescent="0.25">
      <c r="A2272" s="156">
        <v>45391</v>
      </c>
      <c r="B2272" s="160">
        <v>3.6869999999999998</v>
      </c>
    </row>
    <row r="2273" spans="1:2" x14ac:dyDescent="0.25">
      <c r="A2273" s="156">
        <v>45392</v>
      </c>
      <c r="B2273" s="160">
        <v>3.714</v>
      </c>
    </row>
    <row r="2274" spans="1:2" x14ac:dyDescent="0.25">
      <c r="A2274" s="156">
        <v>45393</v>
      </c>
      <c r="B2274" s="160">
        <v>3.7610000000000001</v>
      </c>
    </row>
    <row r="2275" spans="1:2" x14ac:dyDescent="0.25">
      <c r="A2275" s="156">
        <v>45394</v>
      </c>
      <c r="B2275" s="160">
        <v>3.7570000000000001</v>
      </c>
    </row>
    <row r="2276" spans="1:2" x14ac:dyDescent="0.25">
      <c r="A2276" s="156">
        <v>45397</v>
      </c>
      <c r="B2276" s="160">
        <v>3.7160000000000002</v>
      </c>
    </row>
    <row r="2277" spans="1:2" x14ac:dyDescent="0.25">
      <c r="A2277" s="156">
        <v>45398</v>
      </c>
      <c r="B2277" s="160">
        <v>3.77</v>
      </c>
    </row>
    <row r="2278" spans="1:2" x14ac:dyDescent="0.25">
      <c r="A2278" s="156">
        <v>45399</v>
      </c>
      <c r="B2278" s="160">
        <v>3.7749999999999999</v>
      </c>
    </row>
    <row r="2279" spans="1:2" x14ac:dyDescent="0.25">
      <c r="A2279" s="156">
        <v>45400</v>
      </c>
      <c r="B2279" s="160">
        <v>3.78</v>
      </c>
    </row>
    <row r="2280" spans="1:2" x14ac:dyDescent="0.25">
      <c r="A2280" s="156">
        <v>45401</v>
      </c>
      <c r="B2280" s="160">
        <v>3.7829999999999999</v>
      </c>
    </row>
    <row r="2281" spans="1:2" x14ac:dyDescent="0.25">
      <c r="A2281" s="156">
        <v>45406</v>
      </c>
      <c r="B2281" s="160">
        <v>3.7589999999999999</v>
      </c>
    </row>
    <row r="2282" spans="1:2" x14ac:dyDescent="0.25">
      <c r="A2282" s="156">
        <v>45407</v>
      </c>
      <c r="B2282" s="160">
        <v>3.794</v>
      </c>
    </row>
    <row r="2283" spans="1:2" x14ac:dyDescent="0.25">
      <c r="A2283" s="156">
        <v>45408</v>
      </c>
      <c r="B2283" s="160">
        <v>3.8180000000000001</v>
      </c>
    </row>
    <row r="2284" spans="1:2" x14ac:dyDescent="0.25">
      <c r="A2284" s="156">
        <v>45412</v>
      </c>
      <c r="B2284" s="160">
        <v>3.7410000000000001</v>
      </c>
    </row>
    <row r="2285" spans="1:2" x14ac:dyDescent="0.25">
      <c r="A2285" s="156">
        <v>45413</v>
      </c>
      <c r="B2285" s="160">
        <v>3.74</v>
      </c>
    </row>
    <row r="2286" spans="1:2" x14ac:dyDescent="0.25">
      <c r="A2286" s="156">
        <v>45414</v>
      </c>
      <c r="B2286" s="160">
        <v>3.738</v>
      </c>
    </row>
    <row r="2287" spans="1:2" x14ac:dyDescent="0.25">
      <c r="A2287" s="156">
        <v>45415</v>
      </c>
      <c r="B2287" s="160">
        <v>3.7229999999999999</v>
      </c>
    </row>
    <row r="2288" spans="1:2" x14ac:dyDescent="0.25">
      <c r="A2288" s="156">
        <v>45418</v>
      </c>
      <c r="B2288" s="160">
        <v>3.7410000000000001</v>
      </c>
    </row>
    <row r="2289" spans="1:2" x14ac:dyDescent="0.25">
      <c r="A2289" s="156">
        <v>45419</v>
      </c>
      <c r="B2289" s="160">
        <v>3.722</v>
      </c>
    </row>
    <row r="2290" spans="1:2" x14ac:dyDescent="0.25">
      <c r="A2290" s="156">
        <v>45420</v>
      </c>
      <c r="B2290" s="160">
        <v>3.7130000000000001</v>
      </c>
    </row>
    <row r="2291" spans="1:2" x14ac:dyDescent="0.25">
      <c r="A2291" s="156">
        <v>45421</v>
      </c>
      <c r="B2291" s="160">
        <v>3.7410000000000001</v>
      </c>
    </row>
    <row r="2292" spans="1:2" x14ac:dyDescent="0.25">
      <c r="A2292" s="156">
        <v>45422</v>
      </c>
      <c r="B2292" s="160">
        <v>3.7210000000000001</v>
      </c>
    </row>
    <row r="2293" spans="1:2" x14ac:dyDescent="0.25">
      <c r="A2293" s="156">
        <v>45425</v>
      </c>
      <c r="B2293" s="160">
        <v>3.7240000000000002</v>
      </c>
    </row>
    <row r="2294" spans="1:2" x14ac:dyDescent="0.25">
      <c r="A2294" s="156">
        <v>45427</v>
      </c>
      <c r="B2294" s="160">
        <v>3.6949999999999998</v>
      </c>
    </row>
    <row r="2295" spans="1:2" x14ac:dyDescent="0.25">
      <c r="A2295" s="156">
        <v>45428</v>
      </c>
      <c r="B2295" s="160">
        <v>3.681</v>
      </c>
    </row>
    <row r="2296" spans="1:2" x14ac:dyDescent="0.25">
      <c r="A2296" s="156">
        <v>45429</v>
      </c>
      <c r="B2296" s="160">
        <v>3.7160000000000002</v>
      </c>
    </row>
    <row r="2297" spans="1:2" x14ac:dyDescent="0.25">
      <c r="A2297" s="156">
        <v>45432</v>
      </c>
      <c r="B2297" s="160">
        <v>3.7029999999999998</v>
      </c>
    </row>
    <row r="2298" spans="1:2" x14ac:dyDescent="0.25">
      <c r="A2298" s="156">
        <v>45433</v>
      </c>
      <c r="B2298" s="160">
        <v>3.6720000000000002</v>
      </c>
    </row>
    <row r="2299" spans="1:2" x14ac:dyDescent="0.25">
      <c r="A2299" s="156">
        <v>45434</v>
      </c>
      <c r="B2299" s="160">
        <v>3.6739999999999999</v>
      </c>
    </row>
    <row r="2300" spans="1:2" x14ac:dyDescent="0.25">
      <c r="A2300" s="156">
        <v>45435</v>
      </c>
      <c r="B2300" s="160">
        <v>3.6720000000000002</v>
      </c>
    </row>
    <row r="2301" spans="1:2" x14ac:dyDescent="0.25">
      <c r="A2301" s="156">
        <v>45436</v>
      </c>
      <c r="B2301" s="160">
        <v>3.673</v>
      </c>
    </row>
    <row r="2302" spans="1:2" x14ac:dyDescent="0.25">
      <c r="A2302" s="156">
        <v>45440</v>
      </c>
      <c r="B2302" s="160">
        <v>3.6749999999999998</v>
      </c>
    </row>
    <row r="2303" spans="1:2" x14ac:dyDescent="0.25">
      <c r="A2303" s="156">
        <v>45441</v>
      </c>
      <c r="B2303" s="160">
        <v>3.694</v>
      </c>
    </row>
    <row r="2304" spans="1:2" x14ac:dyDescent="0.25">
      <c r="A2304" s="156">
        <v>45442</v>
      </c>
      <c r="B2304" s="160">
        <v>3.7210000000000001</v>
      </c>
    </row>
    <row r="2305" spans="1:2" x14ac:dyDescent="0.25">
      <c r="A2305" s="156">
        <v>45443</v>
      </c>
      <c r="B2305" s="160">
        <v>3.718</v>
      </c>
    </row>
    <row r="2306" spans="1:2" x14ac:dyDescent="0.25">
      <c r="A2306" s="156">
        <v>45446</v>
      </c>
      <c r="B2306" s="160">
        <v>3.661</v>
      </c>
    </row>
    <row r="2307" spans="1:2" x14ac:dyDescent="0.25">
      <c r="A2307" s="156">
        <v>45447</v>
      </c>
      <c r="B2307" s="160">
        <v>3.6880000000000002</v>
      </c>
    </row>
    <row r="2308" spans="1:2" x14ac:dyDescent="0.25">
      <c r="A2308" s="156">
        <v>45448</v>
      </c>
      <c r="B2308" s="160">
        <v>3.7090000000000001</v>
      </c>
    </row>
    <row r="2309" spans="1:2" x14ac:dyDescent="0.25">
      <c r="A2309" s="156">
        <v>45449</v>
      </c>
      <c r="B2309" s="160">
        <v>3.7240000000000002</v>
      </c>
    </row>
    <row r="2310" spans="1:2" x14ac:dyDescent="0.25">
      <c r="A2310" s="156">
        <v>45450</v>
      </c>
      <c r="B2310" s="160">
        <v>3.7320000000000002</v>
      </c>
    </row>
    <row r="2311" spans="1:2" x14ac:dyDescent="0.25">
      <c r="A2311" s="156">
        <v>45453</v>
      </c>
      <c r="B2311" s="160">
        <v>3.7519999999999998</v>
      </c>
    </row>
    <row r="2312" spans="1:2" x14ac:dyDescent="0.25">
      <c r="A2312" s="156">
        <v>45454</v>
      </c>
      <c r="B2312" s="160">
        <v>3.7229999999999999</v>
      </c>
    </row>
    <row r="2313" spans="1:2" x14ac:dyDescent="0.25">
      <c r="A2313" s="156">
        <v>45456</v>
      </c>
      <c r="B2313" s="160">
        <v>3.7149999999999999</v>
      </c>
    </row>
    <row r="2314" spans="1:2" x14ac:dyDescent="0.25">
      <c r="A2314" s="156">
        <v>45457</v>
      </c>
      <c r="B2314" s="160">
        <v>3.7229999999999999</v>
      </c>
    </row>
    <row r="2315" spans="1:2" x14ac:dyDescent="0.25">
      <c r="A2315" s="156">
        <v>45460</v>
      </c>
      <c r="B2315" s="160">
        <v>3.7320000000000002</v>
      </c>
    </row>
    <row r="2316" spans="1:2" x14ac:dyDescent="0.25">
      <c r="A2316" s="156">
        <v>45461</v>
      </c>
      <c r="B2316" s="160">
        <v>3.722</v>
      </c>
    </row>
    <row r="2317" spans="1:2" x14ac:dyDescent="0.25">
      <c r="A2317" s="156">
        <v>45462</v>
      </c>
      <c r="B2317" s="160">
        <v>3.7160000000000002</v>
      </c>
    </row>
    <row r="2318" spans="1:2" x14ac:dyDescent="0.25">
      <c r="A2318" s="156">
        <v>45463</v>
      </c>
      <c r="B2318" s="160">
        <v>3.7189999999999999</v>
      </c>
    </row>
    <row r="2319" spans="1:2" x14ac:dyDescent="0.25">
      <c r="A2319" s="156">
        <v>45464</v>
      </c>
      <c r="B2319" s="160">
        <v>3.7389999999999999</v>
      </c>
    </row>
    <row r="2320" spans="1:2" x14ac:dyDescent="0.25">
      <c r="A2320" s="156">
        <v>45467</v>
      </c>
      <c r="B2320" s="160">
        <v>3.7240000000000002</v>
      </c>
    </row>
    <row r="2321" spans="1:2" x14ac:dyDescent="0.25">
      <c r="A2321" s="156">
        <v>45468</v>
      </c>
      <c r="B2321" s="160">
        <v>3.7250000000000001</v>
      </c>
    </row>
    <row r="2322" spans="1:2" x14ac:dyDescent="0.25">
      <c r="A2322" s="156">
        <v>45469</v>
      </c>
      <c r="B2322" s="160">
        <v>3.7519999999999998</v>
      </c>
    </row>
    <row r="2323" spans="1:2" x14ac:dyDescent="0.25">
      <c r="A2323" s="156">
        <v>45470</v>
      </c>
      <c r="B2323" s="160">
        <v>3.7549999999999999</v>
      </c>
    </row>
    <row r="2324" spans="1:2" x14ac:dyDescent="0.25">
      <c r="A2324" s="156">
        <v>45471</v>
      </c>
      <c r="B2324" s="160">
        <v>3.7589999999999999</v>
      </c>
    </row>
    <row r="2325" spans="1:2" x14ac:dyDescent="0.25">
      <c r="A2325" s="156">
        <v>45474</v>
      </c>
      <c r="B2325" s="160">
        <v>3.7530000000000001</v>
      </c>
    </row>
    <row r="2326" spans="1:2" x14ac:dyDescent="0.25">
      <c r="A2326" s="156">
        <v>45475</v>
      </c>
      <c r="B2326" s="160">
        <v>3.7650000000000001</v>
      </c>
    </row>
    <row r="2327" spans="1:2" x14ac:dyDescent="0.25">
      <c r="A2327" s="156">
        <v>45476</v>
      </c>
      <c r="B2327" s="160">
        <v>3.7629999999999999</v>
      </c>
    </row>
    <row r="2328" spans="1:2" x14ac:dyDescent="0.25">
      <c r="A2328" s="156">
        <v>45477</v>
      </c>
      <c r="B2328" s="160">
        <v>3.7410000000000001</v>
      </c>
    </row>
    <row r="2329" spans="1:2" x14ac:dyDescent="0.25">
      <c r="A2329" s="156">
        <v>45478</v>
      </c>
      <c r="B2329" s="160">
        <v>3.7210000000000001</v>
      </c>
    </row>
    <row r="2330" spans="1:2" x14ac:dyDescent="0.25">
      <c r="A2330" s="156">
        <v>45481</v>
      </c>
      <c r="B2330" s="160">
        <v>3.6850000000000001</v>
      </c>
    </row>
    <row r="2331" spans="1:2" x14ac:dyDescent="0.25">
      <c r="A2331" s="156">
        <v>45482</v>
      </c>
      <c r="B2331" s="160">
        <v>3.673</v>
      </c>
    </row>
    <row r="2332" spans="1:2" x14ac:dyDescent="0.25">
      <c r="A2332" s="156">
        <v>45483</v>
      </c>
      <c r="B2332" s="160">
        <v>3.6629999999999998</v>
      </c>
    </row>
    <row r="2333" spans="1:2" x14ac:dyDescent="0.25">
      <c r="A2333" s="156">
        <v>45484</v>
      </c>
      <c r="B2333" s="160">
        <v>3.641</v>
      </c>
    </row>
    <row r="2334" spans="1:2" x14ac:dyDescent="0.25">
      <c r="A2334" s="156">
        <v>45485</v>
      </c>
      <c r="B2334" s="160">
        <v>3.6419999999999999</v>
      </c>
    </row>
    <row r="2335" spans="1:2" x14ac:dyDescent="0.25">
      <c r="A2335" s="156">
        <v>45488</v>
      </c>
      <c r="B2335" s="160">
        <v>3.6120000000000001</v>
      </c>
    </row>
    <row r="2336" spans="1:2" x14ac:dyDescent="0.25">
      <c r="A2336" s="156">
        <v>45489</v>
      </c>
      <c r="B2336" s="160">
        <v>3.6389999999999998</v>
      </c>
    </row>
    <row r="2337" spans="1:2" x14ac:dyDescent="0.25">
      <c r="A2337" s="156">
        <v>45490</v>
      </c>
      <c r="B2337" s="160">
        <v>3.6269999999999998</v>
      </c>
    </row>
    <row r="2338" spans="1:2" x14ac:dyDescent="0.25">
      <c r="A2338" s="156">
        <v>45491</v>
      </c>
      <c r="B2338" s="160">
        <v>3.6360000000000001</v>
      </c>
    </row>
    <row r="2339" spans="1:2" x14ac:dyDescent="0.25">
      <c r="A2339" s="156">
        <v>45492</v>
      </c>
      <c r="B2339" s="160">
        <v>3.6619999999999999</v>
      </c>
    </row>
    <row r="2340" spans="1:2" x14ac:dyDescent="0.25">
      <c r="A2340" s="156">
        <v>45495</v>
      </c>
      <c r="B2340" s="160">
        <v>3.6309999999999998</v>
      </c>
    </row>
    <row r="2341" spans="1:2" x14ac:dyDescent="0.25">
      <c r="A2341" s="156">
        <v>45496</v>
      </c>
      <c r="B2341" s="160">
        <v>3.6259999999999999</v>
      </c>
    </row>
    <row r="2342" spans="1:2" x14ac:dyDescent="0.25">
      <c r="A2342" s="156">
        <v>45497</v>
      </c>
      <c r="B2342" s="160">
        <v>3.6269999999999998</v>
      </c>
    </row>
    <row r="2343" spans="1:2" x14ac:dyDescent="0.25">
      <c r="A2343" s="156">
        <v>45498</v>
      </c>
      <c r="B2343" s="160">
        <v>3.653</v>
      </c>
    </row>
    <row r="2344" spans="1:2" x14ac:dyDescent="0.25">
      <c r="A2344" s="156">
        <v>45499</v>
      </c>
      <c r="B2344" s="160">
        <v>3.68</v>
      </c>
    </row>
    <row r="2345" spans="1:2" x14ac:dyDescent="0.25">
      <c r="A2345" s="156">
        <v>45502</v>
      </c>
      <c r="B2345" s="160">
        <v>3.7330000000000001</v>
      </c>
    </row>
    <row r="2346" spans="1:2" x14ac:dyDescent="0.25">
      <c r="A2346" s="156">
        <v>45503</v>
      </c>
      <c r="B2346" s="160">
        <v>3.7330000000000001</v>
      </c>
    </row>
    <row r="2347" spans="1:2" x14ac:dyDescent="0.25">
      <c r="A2347" s="156">
        <v>45504</v>
      </c>
      <c r="B2347" s="160">
        <v>3.7669999999999999</v>
      </c>
    </row>
    <row r="2348" spans="1:2" x14ac:dyDescent="0.25">
      <c r="A2348" s="156">
        <v>45505</v>
      </c>
      <c r="B2348" s="160">
        <v>3.7919999999999998</v>
      </c>
    </row>
    <row r="2349" spans="1:2" x14ac:dyDescent="0.25">
      <c r="A2349" s="156">
        <v>45506</v>
      </c>
      <c r="B2349" s="160">
        <v>3.8069999999999999</v>
      </c>
    </row>
    <row r="2350" spans="1:2" x14ac:dyDescent="0.25">
      <c r="A2350" s="156">
        <v>45509</v>
      </c>
      <c r="B2350" s="160">
        <v>3.8239999999999998</v>
      </c>
    </row>
    <row r="2351" spans="1:2" x14ac:dyDescent="0.25">
      <c r="A2351" s="156">
        <v>45510</v>
      </c>
      <c r="B2351" s="160">
        <v>3.843</v>
      </c>
    </row>
    <row r="2352" spans="1:2" x14ac:dyDescent="0.25">
      <c r="A2352" s="156">
        <v>45511</v>
      </c>
      <c r="B2352" s="160">
        <v>3.7839999999999998</v>
      </c>
    </row>
    <row r="2353" spans="1:2" x14ac:dyDescent="0.25">
      <c r="A2353" s="156">
        <v>45512</v>
      </c>
      <c r="B2353" s="160">
        <v>3.7919999999999998</v>
      </c>
    </row>
    <row r="2354" spans="1:2" x14ac:dyDescent="0.25">
      <c r="A2354" s="156">
        <v>45513</v>
      </c>
      <c r="B2354" s="160">
        <v>3.742</v>
      </c>
    </row>
    <row r="2355" spans="1:2" x14ac:dyDescent="0.25">
      <c r="A2355" s="156">
        <v>45516</v>
      </c>
      <c r="B2355" s="160">
        <v>3.77</v>
      </c>
    </row>
    <row r="2356" spans="1:2" x14ac:dyDescent="0.25">
      <c r="A2356" s="156">
        <v>45518</v>
      </c>
      <c r="B2356" s="160">
        <v>3.7309999999999999</v>
      </c>
    </row>
    <row r="2357" spans="1:2" x14ac:dyDescent="0.25">
      <c r="A2357" s="156">
        <v>45519</v>
      </c>
      <c r="B2357" s="160">
        <v>3.7149999999999999</v>
      </c>
    </row>
    <row r="2358" spans="1:2" x14ac:dyDescent="0.25">
      <c r="A2358" s="156">
        <v>45520</v>
      </c>
      <c r="B2358" s="160">
        <v>3.6829999999999998</v>
      </c>
    </row>
    <row r="2359" spans="1:2" x14ac:dyDescent="0.25">
      <c r="A2359" s="156">
        <v>45523</v>
      </c>
      <c r="B2359" s="160">
        <v>3.7010000000000001</v>
      </c>
    </row>
    <row r="2360" spans="1:2" x14ac:dyDescent="0.25">
      <c r="A2360" s="156">
        <v>45524</v>
      </c>
      <c r="B2360" s="160">
        <v>3.694</v>
      </c>
    </row>
    <row r="2361" spans="1:2" x14ac:dyDescent="0.25">
      <c r="A2361" s="156">
        <v>45525</v>
      </c>
      <c r="B2361" s="160">
        <v>3.722</v>
      </c>
    </row>
    <row r="2362" spans="1:2" x14ac:dyDescent="0.25">
      <c r="A2362" s="156">
        <v>45526</v>
      </c>
      <c r="B2362" s="160">
        <v>3.7240000000000002</v>
      </c>
    </row>
    <row r="2363" spans="1:2" x14ac:dyDescent="0.25">
      <c r="A2363" s="156">
        <v>45527</v>
      </c>
      <c r="B2363" s="160">
        <v>3.7040000000000002</v>
      </c>
    </row>
    <row r="2364" spans="1:2" x14ac:dyDescent="0.25">
      <c r="A2364" s="156">
        <v>45530</v>
      </c>
      <c r="B2364" s="160">
        <v>3.6659999999999999</v>
      </c>
    </row>
    <row r="2365" spans="1:2" x14ac:dyDescent="0.25">
      <c r="A2365" s="156">
        <v>45531</v>
      </c>
      <c r="B2365" s="160">
        <v>3.6840000000000002</v>
      </c>
    </row>
    <row r="2366" spans="1:2" x14ac:dyDescent="0.25">
      <c r="A2366" s="156">
        <v>45532</v>
      </c>
      <c r="B2366" s="160">
        <v>3.6680000000000001</v>
      </c>
    </row>
    <row r="2367" spans="1:2" x14ac:dyDescent="0.25">
      <c r="A2367" s="156">
        <v>45533</v>
      </c>
      <c r="B2367" s="160">
        <v>3.665</v>
      </c>
    </row>
    <row r="2368" spans="1:2" x14ac:dyDescent="0.25">
      <c r="A2368" s="156">
        <v>45534</v>
      </c>
      <c r="B2368" s="160">
        <v>3.6560000000000001</v>
      </c>
    </row>
    <row r="2369" spans="1:2" x14ac:dyDescent="0.25">
      <c r="A2369" s="156">
        <v>45537</v>
      </c>
      <c r="B2369" s="160">
        <v>3.6539999999999999</v>
      </c>
    </row>
    <row r="2370" spans="1:2" x14ac:dyDescent="0.25">
      <c r="A2370" s="156">
        <v>45538</v>
      </c>
      <c r="B2370" s="160">
        <v>3.6709999999999998</v>
      </c>
    </row>
    <row r="2371" spans="1:2" x14ac:dyDescent="0.25">
      <c r="A2371" s="156">
        <v>45539</v>
      </c>
      <c r="B2371" s="160">
        <v>3.722</v>
      </c>
    </row>
    <row r="2372" spans="1:2" x14ac:dyDescent="0.25">
      <c r="A2372" s="156">
        <v>45540</v>
      </c>
      <c r="B2372" s="160">
        <v>3.6930000000000001</v>
      </c>
    </row>
    <row r="2373" spans="1:2" x14ac:dyDescent="0.25">
      <c r="A2373" s="156">
        <v>45541</v>
      </c>
      <c r="B2373" s="160">
        <v>3.7040000000000002</v>
      </c>
    </row>
    <row r="2374" spans="1:2" x14ac:dyDescent="0.25">
      <c r="A2374" s="156">
        <v>45544</v>
      </c>
      <c r="B2374" s="160">
        <v>3.7519999999999998</v>
      </c>
    </row>
    <row r="2375" spans="1:2" x14ac:dyDescent="0.25">
      <c r="A2375" s="156">
        <v>45545</v>
      </c>
      <c r="B2375" s="160">
        <v>3.7629999999999999</v>
      </c>
    </row>
    <row r="2376" spans="1:2" x14ac:dyDescent="0.25">
      <c r="A2376" s="156">
        <v>45546</v>
      </c>
      <c r="B2376" s="160">
        <v>3.7679999999999998</v>
      </c>
    </row>
    <row r="2377" spans="1:2" x14ac:dyDescent="0.25">
      <c r="A2377" s="156">
        <v>45547</v>
      </c>
      <c r="B2377" s="160">
        <v>3.7530000000000001</v>
      </c>
    </row>
    <row r="2378" spans="1:2" x14ac:dyDescent="0.25">
      <c r="A2378" s="156">
        <v>45548</v>
      </c>
      <c r="B2378" s="160">
        <v>3.7069999999999999</v>
      </c>
    </row>
    <row r="2379" spans="1:2" x14ac:dyDescent="0.25">
      <c r="A2379" s="156">
        <v>45551</v>
      </c>
      <c r="B2379" s="160">
        <v>3.742</v>
      </c>
    </row>
    <row r="2380" spans="1:2" x14ac:dyDescent="0.25">
      <c r="A2380" s="156">
        <v>45552</v>
      </c>
      <c r="B2380" s="160">
        <v>3.7450000000000001</v>
      </c>
    </row>
    <row r="2381" spans="1:2" x14ac:dyDescent="0.25">
      <c r="A2381" s="156">
        <v>45553</v>
      </c>
      <c r="B2381" s="160">
        <v>3.7730000000000001</v>
      </c>
    </row>
    <row r="2382" spans="1:2" x14ac:dyDescent="0.25">
      <c r="A2382" s="156">
        <v>45554</v>
      </c>
      <c r="B2382" s="160">
        <v>3.7589999999999999</v>
      </c>
    </row>
    <row r="2383" spans="1:2" x14ac:dyDescent="0.25">
      <c r="A2383" s="156">
        <v>45555</v>
      </c>
      <c r="B2383" s="160">
        <v>3.7650000000000001</v>
      </c>
    </row>
    <row r="2384" spans="1:2" x14ac:dyDescent="0.25">
      <c r="A2384" s="156">
        <v>45558</v>
      </c>
      <c r="B2384" s="160">
        <v>3.7789999999999999</v>
      </c>
    </row>
    <row r="2385" spans="1:2" x14ac:dyDescent="0.25">
      <c r="A2385" s="156">
        <v>45559</v>
      </c>
      <c r="B2385" s="160">
        <v>3.7730000000000001</v>
      </c>
    </row>
    <row r="2386" spans="1:2" x14ac:dyDescent="0.25">
      <c r="A2386" s="156">
        <v>45560</v>
      </c>
      <c r="B2386" s="160">
        <v>3.758</v>
      </c>
    </row>
    <row r="2387" spans="1:2" x14ac:dyDescent="0.25">
      <c r="A2387" s="156">
        <v>45561</v>
      </c>
      <c r="B2387" s="160">
        <v>3.694</v>
      </c>
    </row>
    <row r="2388" spans="1:2" x14ac:dyDescent="0.25">
      <c r="A2388" s="156">
        <v>45562</v>
      </c>
      <c r="B2388" s="160">
        <v>3.7040000000000002</v>
      </c>
    </row>
    <row r="2389" spans="1:2" x14ac:dyDescent="0.25">
      <c r="A2389" s="156">
        <v>45565</v>
      </c>
      <c r="B2389" s="160">
        <v>3.71</v>
      </c>
    </row>
    <row r="2390" spans="1:2" x14ac:dyDescent="0.25">
      <c r="A2390" s="156">
        <v>45566</v>
      </c>
      <c r="B2390" s="160">
        <v>3.722</v>
      </c>
    </row>
    <row r="2391" spans="1:2" x14ac:dyDescent="0.25">
      <c r="A2391" s="156">
        <v>45572</v>
      </c>
      <c r="B2391" s="160">
        <v>3.786</v>
      </c>
    </row>
    <row r="2392" spans="1:2" x14ac:dyDescent="0.25">
      <c r="A2392" s="156">
        <v>45573</v>
      </c>
      <c r="B2392" s="160">
        <v>3.7719999999999998</v>
      </c>
    </row>
    <row r="2393" spans="1:2" x14ac:dyDescent="0.25">
      <c r="A2393" s="156">
        <v>45574</v>
      </c>
      <c r="B2393" s="160">
        <v>3.76</v>
      </c>
    </row>
    <row r="2394" spans="1:2" x14ac:dyDescent="0.25">
      <c r="A2394" s="156">
        <v>45575</v>
      </c>
      <c r="B2394" s="160">
        <v>3.774</v>
      </c>
    </row>
    <row r="2395" spans="1:2" x14ac:dyDescent="0.25">
      <c r="A2395" s="156">
        <v>45579</v>
      </c>
      <c r="B2395" s="160">
        <v>3.758</v>
      </c>
    </row>
    <row r="2396" spans="1:2" x14ac:dyDescent="0.25">
      <c r="A2396" s="156">
        <v>45580</v>
      </c>
      <c r="B2396" s="160">
        <v>3.7469999999999999</v>
      </c>
    </row>
    <row r="2397" spans="1:2" x14ac:dyDescent="0.25">
      <c r="A2397" s="156">
        <v>45581</v>
      </c>
      <c r="B2397" s="160">
        <v>3.7629999999999999</v>
      </c>
    </row>
    <row r="2398" spans="1:2" x14ac:dyDescent="0.25">
      <c r="A2398" s="156">
        <v>45583</v>
      </c>
      <c r="B2398" s="160">
        <v>3.7130000000000001</v>
      </c>
    </row>
    <row r="2399" spans="1:2" x14ac:dyDescent="0.25">
      <c r="A2399" s="156">
        <v>45586</v>
      </c>
      <c r="B2399" s="160">
        <v>3.7360000000000002</v>
      </c>
    </row>
    <row r="2400" spans="1:2" x14ac:dyDescent="0.25">
      <c r="A2400" s="156">
        <v>45587</v>
      </c>
      <c r="B2400" s="160">
        <v>3.7770000000000001</v>
      </c>
    </row>
    <row r="2401" spans="1:2" x14ac:dyDescent="0.25">
      <c r="A2401" s="156">
        <v>45588</v>
      </c>
      <c r="B2401" s="160">
        <v>3.7890000000000001</v>
      </c>
    </row>
    <row r="2402" spans="1:2" x14ac:dyDescent="0.25">
      <c r="A2402" s="156">
        <v>45590</v>
      </c>
      <c r="B2402" s="160">
        <v>3.7850000000000001</v>
      </c>
    </row>
    <row r="2403" spans="1:2" x14ac:dyDescent="0.25">
      <c r="A2403" s="156">
        <v>45593</v>
      </c>
      <c r="B2403" s="160">
        <v>3.7280000000000002</v>
      </c>
    </row>
    <row r="2404" spans="1:2" x14ac:dyDescent="0.25">
      <c r="A2404" s="156">
        <v>45594</v>
      </c>
      <c r="B2404" s="160">
        <v>3.7440000000000002</v>
      </c>
    </row>
    <row r="2405" spans="1:2" x14ac:dyDescent="0.25">
      <c r="A2405" s="156">
        <v>45595</v>
      </c>
      <c r="B2405" s="160">
        <v>3.7090000000000001</v>
      </c>
    </row>
    <row r="2406" spans="1:2" x14ac:dyDescent="0.25">
      <c r="A2406" s="156">
        <v>45596</v>
      </c>
      <c r="B2406" s="160">
        <v>3.714</v>
      </c>
    </row>
    <row r="2407" spans="1:2" x14ac:dyDescent="0.25">
      <c r="A2407" s="156">
        <v>45597</v>
      </c>
      <c r="B2407" s="160">
        <v>3.7610000000000001</v>
      </c>
    </row>
    <row r="2408" spans="1:2" x14ac:dyDescent="0.25">
      <c r="A2408" s="156">
        <v>45600</v>
      </c>
      <c r="B2408" s="160">
        <v>3.7490000000000001</v>
      </c>
    </row>
    <row r="2409" spans="1:2" x14ac:dyDescent="0.25">
      <c r="A2409" s="156">
        <v>45601</v>
      </c>
      <c r="B2409" s="160">
        <v>3.7480000000000002</v>
      </c>
    </row>
    <row r="2410" spans="1:2" x14ac:dyDescent="0.25">
      <c r="A2410" s="156">
        <v>45602</v>
      </c>
      <c r="B2410" s="160">
        <v>3.7389999999999999</v>
      </c>
    </row>
    <row r="2411" spans="1:2" x14ac:dyDescent="0.25">
      <c r="A2411" s="156">
        <v>45603</v>
      </c>
      <c r="B2411" s="160">
        <v>3.726</v>
      </c>
    </row>
    <row r="2412" spans="1:2" x14ac:dyDescent="0.25">
      <c r="A2412" s="156">
        <v>45604</v>
      </c>
      <c r="B2412" s="160">
        <v>3.722</v>
      </c>
    </row>
    <row r="2413" spans="1:2" x14ac:dyDescent="0.25">
      <c r="A2413" s="156">
        <v>45607</v>
      </c>
      <c r="B2413" s="160">
        <v>3.7330000000000001</v>
      </c>
    </row>
    <row r="2414" spans="1:2" x14ac:dyDescent="0.25">
      <c r="A2414" s="156">
        <v>45608</v>
      </c>
      <c r="B2414" s="160">
        <v>3.7490000000000001</v>
      </c>
    </row>
    <row r="2415" spans="1:2" x14ac:dyDescent="0.25">
      <c r="A2415" s="156">
        <v>45609</v>
      </c>
      <c r="B2415" s="160">
        <v>3.7410000000000001</v>
      </c>
    </row>
    <row r="2416" spans="1:2" x14ac:dyDescent="0.25">
      <c r="A2416" s="156">
        <v>45610</v>
      </c>
      <c r="B2416" s="160">
        <v>3.7480000000000002</v>
      </c>
    </row>
    <row r="2417" spans="1:2" x14ac:dyDescent="0.25">
      <c r="A2417" s="156">
        <v>45611</v>
      </c>
      <c r="B2417" s="160">
        <v>3.7429999999999999</v>
      </c>
    </row>
    <row r="2418" spans="1:2" x14ac:dyDescent="0.25">
      <c r="A2418" s="156">
        <v>45614</v>
      </c>
      <c r="B2418" s="160">
        <v>3.7330000000000001</v>
      </c>
    </row>
    <row r="2419" spans="1:2" x14ac:dyDescent="0.25">
      <c r="A2419" s="156">
        <v>45615</v>
      </c>
      <c r="B2419" s="160">
        <v>3.7429999999999999</v>
      </c>
    </row>
    <row r="2420" spans="1:2" x14ac:dyDescent="0.25">
      <c r="A2420" s="156">
        <v>45616</v>
      </c>
      <c r="B2420" s="160">
        <v>3.7389999999999999</v>
      </c>
    </row>
    <row r="2421" spans="1:2" x14ac:dyDescent="0.25">
      <c r="A2421" s="156">
        <v>45617</v>
      </c>
      <c r="B2421" s="160">
        <v>3.7330000000000001</v>
      </c>
    </row>
    <row r="2422" spans="1:2" x14ac:dyDescent="0.25">
      <c r="A2422" s="156">
        <v>45618</v>
      </c>
      <c r="B2422" s="160">
        <v>3.7280000000000002</v>
      </c>
    </row>
    <row r="2423" spans="1:2" x14ac:dyDescent="0.25">
      <c r="A2423" s="156">
        <v>45621</v>
      </c>
      <c r="B2423" s="160">
        <v>3.6739999999999999</v>
      </c>
    </row>
    <row r="2424" spans="1:2" x14ac:dyDescent="0.25">
      <c r="A2424" s="156">
        <v>45622</v>
      </c>
      <c r="B2424" s="160">
        <v>3.6429999999999998</v>
      </c>
    </row>
    <row r="2425" spans="1:2" x14ac:dyDescent="0.25">
      <c r="A2425" s="156">
        <v>45623</v>
      </c>
      <c r="B2425" s="160">
        <v>3.6539999999999999</v>
      </c>
    </row>
    <row r="2426" spans="1:2" x14ac:dyDescent="0.25">
      <c r="A2426" s="156">
        <v>45624</v>
      </c>
      <c r="B2426" s="160">
        <v>3.6459999999999999</v>
      </c>
    </row>
    <row r="2427" spans="1:2" x14ac:dyDescent="0.25">
      <c r="A2427" s="156">
        <v>45625</v>
      </c>
      <c r="B2427" s="160">
        <v>3.6429999999999998</v>
      </c>
    </row>
    <row r="2428" spans="1:2" x14ac:dyDescent="0.25">
      <c r="A2428" s="156">
        <v>45628</v>
      </c>
      <c r="B2428" s="160">
        <v>3.63</v>
      </c>
    </row>
    <row r="2429" spans="1:2" x14ac:dyDescent="0.25">
      <c r="A2429" s="156">
        <v>45629</v>
      </c>
      <c r="B2429" s="160">
        <v>3.6339999999999999</v>
      </c>
    </row>
    <row r="2430" spans="1:2" x14ac:dyDescent="0.25">
      <c r="A2430" s="156">
        <v>45630</v>
      </c>
      <c r="B2430" s="160">
        <v>3.6030000000000002</v>
      </c>
    </row>
    <row r="2431" spans="1:2" x14ac:dyDescent="0.25">
      <c r="A2431" s="156">
        <v>45631</v>
      </c>
      <c r="B2431" s="160">
        <v>3.6030000000000002</v>
      </c>
    </row>
    <row r="2432" spans="1:2" x14ac:dyDescent="0.25">
      <c r="A2432" s="156">
        <v>45632</v>
      </c>
      <c r="B2432" s="160">
        <v>3.5950000000000002</v>
      </c>
    </row>
    <row r="2433" spans="1:2" x14ac:dyDescent="0.25">
      <c r="A2433" s="156">
        <v>45635</v>
      </c>
      <c r="B2433" s="160">
        <v>3.5649999999999999</v>
      </c>
    </row>
    <row r="2434" spans="1:2" x14ac:dyDescent="0.25">
      <c r="A2434" s="156">
        <v>45636</v>
      </c>
      <c r="B2434" s="160">
        <v>3.5790000000000002</v>
      </c>
    </row>
    <row r="2435" spans="1:2" x14ac:dyDescent="0.25">
      <c r="A2435" s="156">
        <v>45637</v>
      </c>
      <c r="B2435" s="160">
        <v>3.5840000000000001</v>
      </c>
    </row>
    <row r="2436" spans="1:2" x14ac:dyDescent="0.25">
      <c r="A2436" s="156">
        <v>45638</v>
      </c>
      <c r="B2436" s="160">
        <v>3.5710000000000002</v>
      </c>
    </row>
    <row r="2437" spans="1:2" x14ac:dyDescent="0.25">
      <c r="A2437" s="156">
        <v>45639</v>
      </c>
      <c r="B2437" s="160">
        <v>3.593</v>
      </c>
    </row>
    <row r="2438" spans="1:2" x14ac:dyDescent="0.25">
      <c r="A2438" s="156">
        <v>45642</v>
      </c>
      <c r="B2438" s="160">
        <v>3.6080000000000001</v>
      </c>
    </row>
    <row r="2439" spans="1:2" x14ac:dyDescent="0.25">
      <c r="A2439" s="156">
        <v>45643</v>
      </c>
      <c r="B2439" s="160">
        <v>3.601</v>
      </c>
    </row>
    <row r="2440" spans="1:2" x14ac:dyDescent="0.25">
      <c r="A2440" s="156">
        <v>45644</v>
      </c>
      <c r="B2440" s="160">
        <v>3.585</v>
      </c>
    </row>
    <row r="2441" spans="1:2" x14ac:dyDescent="0.25">
      <c r="A2441" s="156">
        <v>45645</v>
      </c>
      <c r="B2441" s="160">
        <v>3.6179999999999999</v>
      </c>
    </row>
    <row r="2442" spans="1:2" x14ac:dyDescent="0.25">
      <c r="A2442" s="156">
        <v>45646</v>
      </c>
      <c r="B2442" s="160">
        <v>3.65</v>
      </c>
    </row>
    <row r="2443" spans="1:2" x14ac:dyDescent="0.25">
      <c r="A2443" s="156">
        <v>45649</v>
      </c>
      <c r="B2443" s="160">
        <v>3.649</v>
      </c>
    </row>
    <row r="2444" spans="1:2" x14ac:dyDescent="0.25">
      <c r="A2444" s="156">
        <v>45650</v>
      </c>
      <c r="B2444" s="160">
        <v>3.6629999999999998</v>
      </c>
    </row>
    <row r="2445" spans="1:2" x14ac:dyDescent="0.25">
      <c r="A2445" s="156">
        <v>45652</v>
      </c>
      <c r="B2445" s="160">
        <v>3.669</v>
      </c>
    </row>
    <row r="2446" spans="1:2" x14ac:dyDescent="0.25">
      <c r="A2446" s="156">
        <v>45653</v>
      </c>
      <c r="B2446" s="160">
        <v>3.6779999999999999</v>
      </c>
    </row>
    <row r="2447" spans="1:2" x14ac:dyDescent="0.25">
      <c r="A2447" s="156">
        <v>45656</v>
      </c>
      <c r="B2447" s="160">
        <v>3.6459999999999999</v>
      </c>
    </row>
    <row r="2448" spans="1:2" x14ac:dyDescent="0.25">
      <c r="A2448" s="156">
        <v>45657</v>
      </c>
      <c r="B2448" s="160">
        <v>3.6469999999999998</v>
      </c>
    </row>
    <row r="2449" spans="1:2" x14ac:dyDescent="0.25">
      <c r="A2449" s="156">
        <v>45659</v>
      </c>
      <c r="B2449" s="160">
        <v>3.65</v>
      </c>
    </row>
    <row r="2450" spans="1:2" x14ac:dyDescent="0.25">
      <c r="A2450" s="156">
        <v>45660</v>
      </c>
      <c r="B2450" s="160">
        <v>3.6560000000000001</v>
      </c>
    </row>
    <row r="2451" spans="1:2" x14ac:dyDescent="0.25">
      <c r="A2451" s="156">
        <v>45663</v>
      </c>
      <c r="B2451" s="160">
        <v>3.6360000000000001</v>
      </c>
    </row>
    <row r="2452" spans="1:2" x14ac:dyDescent="0.25">
      <c r="A2452" s="156">
        <v>45664</v>
      </c>
      <c r="B2452" s="160">
        <v>3.6269999999999998</v>
      </c>
    </row>
    <row r="2453" spans="1:2" x14ac:dyDescent="0.25">
      <c r="A2453" s="156">
        <v>45665</v>
      </c>
      <c r="B2453" s="160">
        <v>3.6629999999999998</v>
      </c>
    </row>
    <row r="2454" spans="1:2" x14ac:dyDescent="0.25">
      <c r="A2454" s="156">
        <v>45666</v>
      </c>
      <c r="B2454" s="160">
        <v>3.6579999999999999</v>
      </c>
    </row>
    <row r="2455" spans="1:2" x14ac:dyDescent="0.25">
      <c r="A2455" s="156">
        <v>45667</v>
      </c>
      <c r="B2455" s="160">
        <v>3.665</v>
      </c>
    </row>
    <row r="2456" spans="1:2" x14ac:dyDescent="0.25">
      <c r="A2456" s="156">
        <v>45670</v>
      </c>
      <c r="B2456" s="160">
        <v>3.6720000000000002</v>
      </c>
    </row>
    <row r="2457" spans="1:2" x14ac:dyDescent="0.25">
      <c r="A2457" s="156">
        <v>45671</v>
      </c>
      <c r="B2457" s="160">
        <v>3.6309999999999998</v>
      </c>
    </row>
    <row r="2458" spans="1:2" x14ac:dyDescent="0.25">
      <c r="A2458" s="156">
        <v>45672</v>
      </c>
      <c r="B2458" s="160">
        <v>3.621</v>
      </c>
    </row>
    <row r="2459" spans="1:2" x14ac:dyDescent="0.25">
      <c r="A2459" s="156">
        <v>45673</v>
      </c>
      <c r="B2459" s="160">
        <v>3.625</v>
      </c>
    </row>
    <row r="2460" spans="1:2" x14ac:dyDescent="0.25">
      <c r="A2460" s="156">
        <v>45674</v>
      </c>
      <c r="B2460" s="160">
        <v>3.6019999999999999</v>
      </c>
    </row>
    <row r="2461" spans="1:2" x14ac:dyDescent="0.25">
      <c r="A2461" s="156">
        <v>45677</v>
      </c>
      <c r="B2461" s="160">
        <v>3.58</v>
      </c>
    </row>
    <row r="2462" spans="1:2" x14ac:dyDescent="0.25">
      <c r="A2462" s="156">
        <v>45678</v>
      </c>
      <c r="B2462" s="160">
        <v>3.5830000000000002</v>
      </c>
    </row>
    <row r="2463" spans="1:2" x14ac:dyDescent="0.25">
      <c r="A2463" s="156">
        <v>45679</v>
      </c>
      <c r="B2463" s="160">
        <v>3.5409999999999999</v>
      </c>
    </row>
    <row r="2464" spans="1:2" x14ac:dyDescent="0.25">
      <c r="A2464" s="156">
        <v>45680</v>
      </c>
      <c r="B2464" s="160">
        <v>3.5569999999999999</v>
      </c>
    </row>
    <row r="2465" spans="1:2" x14ac:dyDescent="0.25">
      <c r="A2465" s="156">
        <v>45681</v>
      </c>
      <c r="B2465" s="160">
        <v>3.5750000000000002</v>
      </c>
    </row>
    <row r="2466" spans="1:2" x14ac:dyDescent="0.25">
      <c r="A2466" s="156">
        <v>45684</v>
      </c>
      <c r="B2466" s="160">
        <v>3.6150000000000002</v>
      </c>
    </row>
    <row r="2467" spans="1:2" x14ac:dyDescent="0.25">
      <c r="A2467" s="156">
        <v>45685</v>
      </c>
      <c r="B2467" s="160">
        <v>3.6179999999999999</v>
      </c>
    </row>
    <row r="2468" spans="1:2" x14ac:dyDescent="0.25">
      <c r="A2468" s="156">
        <v>45686</v>
      </c>
      <c r="B2468" s="160">
        <v>3.6</v>
      </c>
    </row>
    <row r="2469" spans="1:2" x14ac:dyDescent="0.25">
      <c r="A2469" s="156">
        <v>45687</v>
      </c>
      <c r="B2469" s="160">
        <v>3.5840000000000001</v>
      </c>
    </row>
    <row r="2470" spans="1:2" x14ac:dyDescent="0.25">
      <c r="A2470" s="155">
        <v>45688</v>
      </c>
      <c r="B2470" s="159">
        <v>3.577</v>
      </c>
    </row>
    <row r="2471" spans="1:2" x14ac:dyDescent="0.25">
      <c r="A2471" s="155">
        <v>45691</v>
      </c>
      <c r="B2471" s="159">
        <v>3.609</v>
      </c>
    </row>
    <row r="2472" spans="1:2" x14ac:dyDescent="0.25">
      <c r="A2472" s="155">
        <v>45692</v>
      </c>
      <c r="B2472" s="159">
        <v>3.5779999999999998</v>
      </c>
    </row>
    <row r="2473" spans="1:2" x14ac:dyDescent="0.25">
      <c r="A2473" s="155">
        <v>45693</v>
      </c>
      <c r="B2473" s="159">
        <v>3.5529999999999999</v>
      </c>
    </row>
    <row r="2474" spans="1:2" x14ac:dyDescent="0.25">
      <c r="A2474" s="155">
        <v>45694</v>
      </c>
      <c r="B2474" s="159">
        <v>3.56</v>
      </c>
    </row>
    <row r="2475" spans="1:2" x14ac:dyDescent="0.25">
      <c r="A2475" s="155">
        <v>45695</v>
      </c>
      <c r="B2475" s="159">
        <v>3.55</v>
      </c>
    </row>
    <row r="2476" spans="1:2" x14ac:dyDescent="0.25">
      <c r="A2476" s="155">
        <v>45698</v>
      </c>
      <c r="B2476" s="159">
        <v>3.5619999999999998</v>
      </c>
    </row>
    <row r="2477" spans="1:2" x14ac:dyDescent="0.25">
      <c r="A2477" s="155">
        <v>45699</v>
      </c>
      <c r="B2477" s="159">
        <v>3.5880000000000001</v>
      </c>
    </row>
    <row r="2478" spans="1:2" x14ac:dyDescent="0.25">
      <c r="A2478" s="155">
        <v>45700</v>
      </c>
      <c r="B2478" s="159">
        <v>3.5920000000000001</v>
      </c>
    </row>
    <row r="2479" spans="1:2" x14ac:dyDescent="0.25">
      <c r="A2479" s="155">
        <v>45701</v>
      </c>
      <c r="B2479" s="159">
        <v>3.5760000000000001</v>
      </c>
    </row>
    <row r="2480" spans="1:2" x14ac:dyDescent="0.25">
      <c r="A2480" s="155">
        <v>45702</v>
      </c>
      <c r="B2480" s="159">
        <v>3.5630000000000002</v>
      </c>
    </row>
    <row r="2481" spans="1:2" x14ac:dyDescent="0.25">
      <c r="A2481" s="155">
        <v>45705</v>
      </c>
      <c r="B2481" s="159">
        <v>3.5539999999999998</v>
      </c>
    </row>
    <row r="2482" spans="1:2" x14ac:dyDescent="0.25">
      <c r="A2482" s="155">
        <v>45706</v>
      </c>
      <c r="B2482" s="159">
        <v>3.5569999999999999</v>
      </c>
    </row>
    <row r="2483" spans="1:2" x14ac:dyDescent="0.25">
      <c r="A2483" s="155">
        <v>45707</v>
      </c>
      <c r="B2483" s="159">
        <v>3.5409999999999999</v>
      </c>
    </row>
    <row r="2484" spans="1:2" x14ac:dyDescent="0.25">
      <c r="A2484" s="155">
        <v>45708</v>
      </c>
      <c r="B2484" s="159">
        <v>3.5419999999999998</v>
      </c>
    </row>
    <row r="2485" spans="1:2" x14ac:dyDescent="0.25">
      <c r="A2485" s="155">
        <v>45709</v>
      </c>
      <c r="B2485" s="159">
        <v>3.5670000000000002</v>
      </c>
    </row>
    <row r="2486" spans="1:2" x14ac:dyDescent="0.25">
      <c r="A2486" s="155">
        <v>45712</v>
      </c>
      <c r="B2486" s="159">
        <v>3.5659999999999998</v>
      </c>
    </row>
    <row r="2487" spans="1:2" x14ac:dyDescent="0.25">
      <c r="A2487" s="155">
        <v>45713</v>
      </c>
      <c r="B2487" s="159">
        <v>3.5790000000000002</v>
      </c>
    </row>
    <row r="2488" spans="1:2" x14ac:dyDescent="0.25">
      <c r="A2488" s="155">
        <v>45714</v>
      </c>
      <c r="B2488" s="159">
        <v>3.5760000000000001</v>
      </c>
    </row>
    <row r="2489" spans="1:2" x14ac:dyDescent="0.25">
      <c r="A2489" s="155">
        <v>45715</v>
      </c>
      <c r="B2489" s="159">
        <v>3.5529999999999999</v>
      </c>
    </row>
    <row r="2490" spans="1:2" x14ac:dyDescent="0.25">
      <c r="A2490" s="155">
        <v>45716</v>
      </c>
      <c r="B2490" s="159">
        <v>3.59</v>
      </c>
    </row>
    <row r="2491" spans="1:2" x14ac:dyDescent="0.25">
      <c r="A2491" s="155">
        <v>45719</v>
      </c>
      <c r="B2491" s="159">
        <v>3.5979999999999999</v>
      </c>
    </row>
    <row r="2492" spans="1:2" x14ac:dyDescent="0.25">
      <c r="A2492" s="155">
        <v>45720</v>
      </c>
      <c r="B2492" s="159">
        <v>3.6110000000000002</v>
      </c>
    </row>
    <row r="2493" spans="1:2" x14ac:dyDescent="0.25">
      <c r="A2493" s="155">
        <v>45721</v>
      </c>
      <c r="B2493" s="159">
        <v>3.621</v>
      </c>
    </row>
    <row r="2494" spans="1:2" x14ac:dyDescent="0.25">
      <c r="A2494" s="155">
        <v>45722</v>
      </c>
      <c r="B2494" s="159">
        <v>3.6150000000000002</v>
      </c>
    </row>
    <row r="2495" spans="1:2" x14ac:dyDescent="0.25">
      <c r="A2495" s="155">
        <v>45723</v>
      </c>
      <c r="B2495" s="159">
        <v>3.6120000000000001</v>
      </c>
    </row>
    <row r="2496" spans="1:2" x14ac:dyDescent="0.25">
      <c r="A2496" s="155">
        <v>45726</v>
      </c>
      <c r="B2496" s="159">
        <v>3.6280000000000001</v>
      </c>
    </row>
    <row r="2497" spans="1:2" x14ac:dyDescent="0.25">
      <c r="A2497" s="155">
        <v>45727</v>
      </c>
      <c r="B2497" s="159">
        <v>3.6459999999999999</v>
      </c>
    </row>
    <row r="2498" spans="1:2" x14ac:dyDescent="0.25">
      <c r="A2498" s="155">
        <v>45728</v>
      </c>
      <c r="B2498" s="159">
        <v>3.637</v>
      </c>
    </row>
    <row r="2499" spans="1:2" x14ac:dyDescent="0.25">
      <c r="A2499" s="155">
        <v>45729</v>
      </c>
      <c r="B2499" s="159">
        <v>3.6539999999999999</v>
      </c>
    </row>
    <row r="2500" spans="1:2" x14ac:dyDescent="0.25">
      <c r="A2500" s="155">
        <v>45733</v>
      </c>
      <c r="B2500" s="159">
        <v>3.6629999999999998</v>
      </c>
    </row>
    <row r="2501" spans="1:2" x14ac:dyDescent="0.25">
      <c r="A2501" s="155">
        <v>45734</v>
      </c>
      <c r="B2501" s="159">
        <v>3.665</v>
      </c>
    </row>
    <row r="2502" spans="1:2" x14ac:dyDescent="0.25">
      <c r="A2502" s="155">
        <v>45735</v>
      </c>
      <c r="B2502" s="159">
        <v>3.6709999999999998</v>
      </c>
    </row>
    <row r="2503" spans="1:2" x14ac:dyDescent="0.25">
      <c r="A2503" s="155">
        <v>45736</v>
      </c>
      <c r="B2503" s="159">
        <v>3.6709999999999998</v>
      </c>
    </row>
    <row r="2504" spans="1:2" x14ac:dyDescent="0.25">
      <c r="A2504" s="155">
        <v>45737</v>
      </c>
      <c r="B2504" s="159">
        <v>3.6970000000000001</v>
      </c>
    </row>
    <row r="2505" spans="1:2" x14ac:dyDescent="0.25">
      <c r="A2505" s="155">
        <v>45740</v>
      </c>
      <c r="B2505" s="159">
        <v>3.7029999999999998</v>
      </c>
    </row>
    <row r="2506" spans="1:2" x14ac:dyDescent="0.25">
      <c r="A2506" s="155">
        <v>45741</v>
      </c>
      <c r="B2506" s="159">
        <v>3.6659999999999999</v>
      </c>
    </row>
    <row r="2507" spans="1:2" x14ac:dyDescent="0.25">
      <c r="A2507" s="155">
        <v>45742</v>
      </c>
      <c r="B2507" s="159">
        <v>3.6669999999999998</v>
      </c>
    </row>
    <row r="2508" spans="1:2" x14ac:dyDescent="0.25">
      <c r="A2508" s="155">
        <v>45743</v>
      </c>
      <c r="B2508" s="159">
        <v>3.6749999999999998</v>
      </c>
    </row>
    <row r="2509" spans="1:2" x14ac:dyDescent="0.25">
      <c r="A2509" s="155">
        <v>45744</v>
      </c>
      <c r="B2509" s="159">
        <v>3.6840000000000002</v>
      </c>
    </row>
    <row r="2510" spans="1:2" x14ac:dyDescent="0.25">
      <c r="A2510" s="155">
        <v>45747</v>
      </c>
      <c r="B2510" s="159">
        <v>3.718</v>
      </c>
    </row>
    <row r="2511" spans="1:2" x14ac:dyDescent="0.25">
      <c r="A2511" s="155">
        <v>45748</v>
      </c>
      <c r="B2511" s="159">
        <v>3.7050000000000001</v>
      </c>
    </row>
    <row r="2512" spans="1:2" x14ac:dyDescent="0.25">
      <c r="A2512" s="155">
        <v>45749</v>
      </c>
      <c r="B2512" s="159">
        <v>3.6989999999999998</v>
      </c>
    </row>
    <row r="2513" spans="1:2" x14ac:dyDescent="0.25">
      <c r="A2513" s="155">
        <v>45750</v>
      </c>
      <c r="B2513" s="159">
        <v>3.7050000000000001</v>
      </c>
    </row>
    <row r="2514" spans="1:2" x14ac:dyDescent="0.25">
      <c r="A2514" s="155">
        <v>45751</v>
      </c>
      <c r="B2514" s="159">
        <v>3.72</v>
      </c>
    </row>
    <row r="2515" spans="1:2" x14ac:dyDescent="0.25">
      <c r="A2515" s="155">
        <v>45754</v>
      </c>
      <c r="B2515" s="159">
        <v>3.7709999999999999</v>
      </c>
    </row>
    <row r="2516" spans="1:2" x14ac:dyDescent="0.25">
      <c r="A2516" s="155">
        <v>45755</v>
      </c>
      <c r="B2516" s="159">
        <v>3.766</v>
      </c>
    </row>
    <row r="2517" spans="1:2" x14ac:dyDescent="0.25">
      <c r="A2517" s="155">
        <v>45756</v>
      </c>
      <c r="B2517" s="159">
        <v>3.8130000000000002</v>
      </c>
    </row>
    <row r="2518" spans="1:2" x14ac:dyDescent="0.25">
      <c r="A2518" s="155">
        <v>45757</v>
      </c>
      <c r="B2518" s="159">
        <v>3.7570000000000001</v>
      </c>
    </row>
    <row r="2519" spans="1:2" x14ac:dyDescent="0.25">
      <c r="A2519" s="155">
        <v>45758</v>
      </c>
      <c r="B2519" s="159">
        <v>3.726</v>
      </c>
    </row>
    <row r="2520" spans="1:2" x14ac:dyDescent="0.25">
      <c r="A2520" s="155">
        <v>45761</v>
      </c>
      <c r="B2520" s="159">
        <v>3.6850000000000001</v>
      </c>
    </row>
    <row r="2521" spans="1:2" x14ac:dyDescent="0.25">
      <c r="A2521" s="155">
        <v>45762</v>
      </c>
      <c r="B2521" s="159">
        <v>3.69</v>
      </c>
    </row>
    <row r="2522" spans="1:2" x14ac:dyDescent="0.25">
      <c r="A2522" s="155">
        <v>45763</v>
      </c>
      <c r="B2522" s="159">
        <v>3.6880000000000002</v>
      </c>
    </row>
    <row r="2523" spans="1:2" x14ac:dyDescent="0.25">
      <c r="A2523" s="155">
        <v>45764</v>
      </c>
      <c r="B2523" s="159">
        <v>3.6909999999999998</v>
      </c>
    </row>
    <row r="2524" spans="1:2" x14ac:dyDescent="0.25">
      <c r="A2524" s="155">
        <v>45768</v>
      </c>
      <c r="B2524" s="159">
        <v>3.6920000000000002</v>
      </c>
    </row>
    <row r="2525" spans="1:2" x14ac:dyDescent="0.25">
      <c r="A2525" s="155">
        <v>45769</v>
      </c>
      <c r="B2525" s="159">
        <v>3.72</v>
      </c>
    </row>
    <row r="2526" spans="1:2" x14ac:dyDescent="0.25">
      <c r="A2526" s="155">
        <v>45770</v>
      </c>
      <c r="B2526" s="159">
        <v>3.6680000000000001</v>
      </c>
    </row>
    <row r="2527" spans="1:2" x14ac:dyDescent="0.25">
      <c r="A2527" s="155">
        <v>45771</v>
      </c>
      <c r="B2527" s="159">
        <v>3.6480000000000001</v>
      </c>
    </row>
    <row r="2528" spans="1:2" x14ac:dyDescent="0.25">
      <c r="A2528" s="155">
        <v>45772</v>
      </c>
      <c r="B2528" s="159">
        <v>3.6120000000000001</v>
      </c>
    </row>
    <row r="2529" spans="1:2" x14ac:dyDescent="0.25">
      <c r="A2529" s="155">
        <v>45775</v>
      </c>
      <c r="B2529" s="159">
        <v>3.6309999999999998</v>
      </c>
    </row>
    <row r="2530" spans="1:2" x14ac:dyDescent="0.25">
      <c r="A2530" s="155">
        <v>45776</v>
      </c>
      <c r="B2530" s="159">
        <v>3.6230000000000002</v>
      </c>
    </row>
    <row r="2531" spans="1:2" x14ac:dyDescent="0.25">
      <c r="A2531" s="155">
        <v>45777</v>
      </c>
      <c r="B2531" s="159">
        <v>3.637</v>
      </c>
    </row>
    <row r="2532" spans="1:2" x14ac:dyDescent="0.25">
      <c r="A2532" s="155">
        <v>45779</v>
      </c>
      <c r="B2532" s="159">
        <v>3.6139999999999999</v>
      </c>
    </row>
    <row r="2533" spans="1:2" x14ac:dyDescent="0.25">
      <c r="A2533" s="155">
        <v>45782</v>
      </c>
      <c r="B2533" s="159">
        <v>3.6120000000000001</v>
      </c>
    </row>
    <row r="2534" spans="1:2" x14ac:dyDescent="0.25">
      <c r="A2534" s="155">
        <v>45783</v>
      </c>
      <c r="B2534" s="159">
        <v>3.6179999999999999</v>
      </c>
    </row>
    <row r="2535" spans="1:2" x14ac:dyDescent="0.25">
      <c r="A2535" s="155">
        <v>45784</v>
      </c>
      <c r="B2535" s="159">
        <v>3.5870000000000002</v>
      </c>
    </row>
    <row r="2536" spans="1:2" x14ac:dyDescent="0.25">
      <c r="A2536" s="155">
        <v>45785</v>
      </c>
      <c r="B2536" s="159">
        <v>3.5790000000000002</v>
      </c>
    </row>
    <row r="2537" spans="1:2" x14ac:dyDescent="0.25">
      <c r="A2537" s="155">
        <v>45786</v>
      </c>
      <c r="B2537" s="159">
        <v>3.569</v>
      </c>
    </row>
    <row r="2538" spans="1:2" x14ac:dyDescent="0.25">
      <c r="A2538" s="155">
        <v>45789</v>
      </c>
      <c r="B2538" s="159">
        <v>3.5449999999999999</v>
      </c>
    </row>
    <row r="2539" spans="1:2" x14ac:dyDescent="0.25">
      <c r="A2539" s="155">
        <v>45790</v>
      </c>
      <c r="B2539" s="159">
        <v>3.5760000000000001</v>
      </c>
    </row>
    <row r="2540" spans="1:2" x14ac:dyDescent="0.25">
      <c r="A2540" s="155">
        <v>45791</v>
      </c>
      <c r="B2540" s="159">
        <v>3.5590000000000002</v>
      </c>
    </row>
    <row r="2541" spans="1:2" x14ac:dyDescent="0.25">
      <c r="A2541" s="155">
        <v>45792</v>
      </c>
      <c r="B2541" s="159">
        <v>3.54</v>
      </c>
    </row>
    <row r="2542" spans="1:2" x14ac:dyDescent="0.25">
      <c r="A2542" s="155">
        <v>45793</v>
      </c>
      <c r="B2542" s="159">
        <v>3.5489999999999999</v>
      </c>
    </row>
    <row r="2543" spans="1:2" x14ac:dyDescent="0.25">
      <c r="A2543" s="155">
        <v>45796</v>
      </c>
      <c r="B2543" s="159">
        <v>3.552</v>
      </c>
    </row>
    <row r="2544" spans="1:2" x14ac:dyDescent="0.25">
      <c r="A2544" s="155">
        <v>45797</v>
      </c>
      <c r="B2544" s="159">
        <v>3.5249999999999999</v>
      </c>
    </row>
    <row r="2545" spans="1:2" x14ac:dyDescent="0.25">
      <c r="A2545" s="155">
        <v>45798</v>
      </c>
      <c r="B2545" s="159">
        <v>3.5489999999999999</v>
      </c>
    </row>
    <row r="2546" spans="1:2" x14ac:dyDescent="0.25">
      <c r="A2546" s="155">
        <v>45799</v>
      </c>
      <c r="B2546" s="159">
        <v>3.57</v>
      </c>
    </row>
    <row r="2547" spans="1:2" x14ac:dyDescent="0.25">
      <c r="A2547" s="155">
        <v>45800</v>
      </c>
      <c r="B2547" s="159">
        <v>3.6030000000000002</v>
      </c>
    </row>
    <row r="2548" spans="1:2" x14ac:dyDescent="0.25">
      <c r="A2548" s="155">
        <v>45804</v>
      </c>
      <c r="B2548" s="159">
        <v>3.5369999999999999</v>
      </c>
    </row>
    <row r="2549" spans="1:2" x14ac:dyDescent="0.25">
      <c r="A2549" s="155">
        <v>45805</v>
      </c>
      <c r="B2549" s="159">
        <v>3.54</v>
      </c>
    </row>
    <row r="2550" spans="1:2" x14ac:dyDescent="0.25">
      <c r="A2550" s="155">
        <v>45806</v>
      </c>
      <c r="B2550" s="159">
        <v>3.512</v>
      </c>
    </row>
    <row r="2551" spans="1:2" x14ac:dyDescent="0.25">
      <c r="A2551" s="155">
        <v>45807</v>
      </c>
      <c r="B2551" s="159">
        <v>3.5179999999999998</v>
      </c>
    </row>
    <row r="2552" spans="1:2" x14ac:dyDescent="0.25">
      <c r="A2552" s="155">
        <v>45811</v>
      </c>
      <c r="B2552" s="159">
        <v>3.5259999999999998</v>
      </c>
    </row>
    <row r="2553" spans="1:2" x14ac:dyDescent="0.25">
      <c r="A2553" s="155">
        <v>45812</v>
      </c>
      <c r="B2553" s="159">
        <v>3.5139999999999998</v>
      </c>
    </row>
    <row r="2554" spans="1:2" x14ac:dyDescent="0.25">
      <c r="A2554" s="155">
        <v>45813</v>
      </c>
      <c r="B2554" s="159">
        <v>3.4910000000000001</v>
      </c>
    </row>
    <row r="2555" spans="1:2" x14ac:dyDescent="0.25">
      <c r="A2555" s="155">
        <v>45814</v>
      </c>
      <c r="B2555" s="159">
        <v>3.5019999999999998</v>
      </c>
    </row>
    <row r="2556" spans="1:2" x14ac:dyDescent="0.25">
      <c r="A2556" s="155">
        <v>45817</v>
      </c>
      <c r="B2556" s="159">
        <v>3.484</v>
      </c>
    </row>
    <row r="2557" spans="1:2" x14ac:dyDescent="0.25">
      <c r="A2557" s="155">
        <v>45818</v>
      </c>
      <c r="B2557" s="159">
        <v>3.4950000000000001</v>
      </c>
    </row>
    <row r="2558" spans="1:2" x14ac:dyDescent="0.25">
      <c r="A2558" s="155">
        <v>45819</v>
      </c>
      <c r="B2558" s="159">
        <v>3.5030000000000001</v>
      </c>
    </row>
    <row r="2559" spans="1:2" x14ac:dyDescent="0.25">
      <c r="A2559" s="155">
        <v>45820</v>
      </c>
      <c r="B2559" s="159">
        <v>3.5710000000000002</v>
      </c>
    </row>
    <row r="2560" spans="1:2" x14ac:dyDescent="0.25">
      <c r="A2560" s="155">
        <v>45821</v>
      </c>
      <c r="B2560" s="159">
        <v>3.6</v>
      </c>
    </row>
    <row r="2561" spans="1:2" x14ac:dyDescent="0.25">
      <c r="A2561" s="155">
        <v>45824</v>
      </c>
      <c r="B2561" s="159">
        <v>3.5369999999999999</v>
      </c>
    </row>
    <row r="2562" spans="1:2" x14ac:dyDescent="0.25">
      <c r="A2562" s="155">
        <v>45825</v>
      </c>
      <c r="B2562" s="159">
        <v>3.5030000000000001</v>
      </c>
    </row>
    <row r="2563" spans="1:2" x14ac:dyDescent="0.25">
      <c r="A2563" s="155">
        <v>45826</v>
      </c>
      <c r="B2563" s="159">
        <v>3.4980000000000002</v>
      </c>
    </row>
    <row r="2564" spans="1:2" x14ac:dyDescent="0.25">
      <c r="A2564" s="155">
        <v>45827</v>
      </c>
      <c r="B2564" s="159">
        <v>3.484</v>
      </c>
    </row>
    <row r="2565" spans="1:2" x14ac:dyDescent="0.25">
      <c r="A2565" s="155">
        <v>45828</v>
      </c>
      <c r="B2565" s="159">
        <v>3.4849999999999999</v>
      </c>
    </row>
    <row r="2566" spans="1:2" x14ac:dyDescent="0.25">
      <c r="A2566" s="155">
        <v>45831</v>
      </c>
      <c r="B2566" s="159">
        <v>3.4790000000000001</v>
      </c>
    </row>
    <row r="2567" spans="1:2" x14ac:dyDescent="0.25">
      <c r="A2567" s="155">
        <v>45832</v>
      </c>
      <c r="B2567" s="159">
        <v>3.4049999999999998</v>
      </c>
    </row>
    <row r="2568" spans="1:2" x14ac:dyDescent="0.25">
      <c r="A2568" s="155">
        <v>45833</v>
      </c>
      <c r="B2568" s="159">
        <v>3.4089999999999998</v>
      </c>
    </row>
    <row r="2569" spans="1:2" x14ac:dyDescent="0.25">
      <c r="A2569" s="155">
        <v>45834</v>
      </c>
      <c r="B2569" s="159">
        <v>3.4020000000000001</v>
      </c>
    </row>
    <row r="2570" spans="1:2" x14ac:dyDescent="0.25">
      <c r="A2570" s="155">
        <v>45835</v>
      </c>
      <c r="B2570" s="159">
        <v>3.3919999999999999</v>
      </c>
    </row>
    <row r="2571" spans="1:2" x14ac:dyDescent="0.25">
      <c r="A2571" s="155">
        <v>45838</v>
      </c>
      <c r="B2571" s="159">
        <v>3.3719999999999999</v>
      </c>
    </row>
    <row r="2572" spans="1:2" x14ac:dyDescent="0.25">
      <c r="A2572" s="155">
        <v>45839</v>
      </c>
      <c r="B2572" s="159">
        <v>3.3690000000000002</v>
      </c>
    </row>
    <row r="2573" spans="1:2" x14ac:dyDescent="0.25">
      <c r="A2573" s="155">
        <v>45840</v>
      </c>
      <c r="B2573" s="159">
        <v>3.371</v>
      </c>
    </row>
    <row r="2574" spans="1:2" x14ac:dyDescent="0.25">
      <c r="A2574" s="155">
        <v>45841</v>
      </c>
      <c r="B2574" s="159">
        <v>3.3610000000000002</v>
      </c>
    </row>
    <row r="2575" spans="1:2" x14ac:dyDescent="0.25">
      <c r="A2575" s="155">
        <v>45842</v>
      </c>
      <c r="B2575" s="159">
        <v>3.34</v>
      </c>
    </row>
    <row r="2576" spans="1:2" x14ac:dyDescent="0.25">
      <c r="A2576" s="155">
        <v>45845</v>
      </c>
      <c r="B2576" s="159">
        <v>3.3370000000000002</v>
      </c>
    </row>
    <row r="2577" spans="1:2" x14ac:dyDescent="0.25">
      <c r="A2577" s="155">
        <v>45846</v>
      </c>
      <c r="B2577" s="159">
        <v>3.355</v>
      </c>
    </row>
    <row r="2578" spans="1:2" x14ac:dyDescent="0.25">
      <c r="A2578" s="155">
        <v>45847</v>
      </c>
      <c r="B2578" s="159">
        <v>3.3279999999999998</v>
      </c>
    </row>
    <row r="2579" spans="1:2" x14ac:dyDescent="0.25">
      <c r="A2579" s="155">
        <v>45848</v>
      </c>
      <c r="B2579" s="159">
        <v>3.306</v>
      </c>
    </row>
    <row r="2580" spans="1:2" x14ac:dyDescent="0.25">
      <c r="A2580" s="155">
        <v>45849</v>
      </c>
      <c r="B2580" s="159">
        <v>3.3340000000000001</v>
      </c>
    </row>
    <row r="2581" spans="1:2" x14ac:dyDescent="0.25">
      <c r="A2581" s="155">
        <v>45852</v>
      </c>
      <c r="B2581" s="159">
        <v>3.3650000000000002</v>
      </c>
    </row>
    <row r="2582" spans="1:2" x14ac:dyDescent="0.25">
      <c r="A2582" s="155">
        <v>45853</v>
      </c>
      <c r="B2582" s="159">
        <v>3.3450000000000002</v>
      </c>
    </row>
    <row r="2583" spans="1:2" x14ac:dyDescent="0.25">
      <c r="A2583" s="155">
        <v>45854</v>
      </c>
      <c r="B2583" s="159">
        <v>3.355</v>
      </c>
    </row>
    <row r="2584" spans="1:2" x14ac:dyDescent="0.25">
      <c r="A2584" s="155">
        <v>45855</v>
      </c>
      <c r="B2584" s="159">
        <v>3.359</v>
      </c>
    </row>
    <row r="2585" spans="1:2" x14ac:dyDescent="0.25">
      <c r="A2585" s="155">
        <v>45856</v>
      </c>
      <c r="B2585" s="159">
        <v>3.355</v>
      </c>
    </row>
    <row r="2586" spans="1:2" x14ac:dyDescent="0.25">
      <c r="A2586" s="155">
        <v>45859</v>
      </c>
      <c r="B2586" s="159">
        <v>3.355</v>
      </c>
    </row>
    <row r="2587" spans="1:2" x14ac:dyDescent="0.25">
      <c r="A2587" s="155">
        <v>45860</v>
      </c>
      <c r="B2587" s="159">
        <v>3.3540000000000001</v>
      </c>
    </row>
    <row r="2588" spans="1:2" x14ac:dyDescent="0.25">
      <c r="A2588" s="155">
        <v>45861</v>
      </c>
      <c r="B2588" s="159">
        <v>3.3319999999999999</v>
      </c>
    </row>
    <row r="2589" spans="1:2" x14ac:dyDescent="0.25">
      <c r="A2589" s="155">
        <v>45862</v>
      </c>
      <c r="B2589" s="159">
        <v>3.3410000000000002</v>
      </c>
    </row>
    <row r="2590" spans="1:2" x14ac:dyDescent="0.25">
      <c r="A2590" s="155">
        <v>45863</v>
      </c>
      <c r="B2590" s="159">
        <v>3.3610000000000002</v>
      </c>
    </row>
    <row r="2591" spans="1:2" x14ac:dyDescent="0.25">
      <c r="A2591" s="155">
        <v>45866</v>
      </c>
      <c r="B2591" s="159">
        <v>3.3559999999999999</v>
      </c>
    </row>
    <row r="2592" spans="1:2" x14ac:dyDescent="0.25">
      <c r="A2592" s="155">
        <v>45867</v>
      </c>
      <c r="B2592" s="159">
        <v>3.367</v>
      </c>
    </row>
    <row r="2593" spans="1:2" x14ac:dyDescent="0.25">
      <c r="A2593" s="155">
        <v>45868</v>
      </c>
      <c r="B2593" s="159">
        <v>3.3660000000000001</v>
      </c>
    </row>
    <row r="2594" spans="1:2" x14ac:dyDescent="0.25">
      <c r="A2594" s="155">
        <v>45869</v>
      </c>
      <c r="B2594" s="159">
        <v>3.3879999999999999</v>
      </c>
    </row>
    <row r="2595" spans="1:2" x14ac:dyDescent="0.25">
      <c r="A2595" s="155">
        <v>45870</v>
      </c>
      <c r="B2595" s="159">
        <v>3.4140000000000001</v>
      </c>
    </row>
    <row r="2596" spans="1:2" x14ac:dyDescent="0.25">
      <c r="A2596" s="155">
        <v>45873</v>
      </c>
      <c r="B2596" s="159">
        <v>3.4039999999999999</v>
      </c>
    </row>
    <row r="2597" spans="1:2" x14ac:dyDescent="0.25">
      <c r="A2597" s="155">
        <v>45874</v>
      </c>
      <c r="B2597" s="159">
        <v>3.4470000000000001</v>
      </c>
    </row>
    <row r="2598" spans="1:2" x14ac:dyDescent="0.25">
      <c r="A2598" s="155">
        <v>45875</v>
      </c>
      <c r="B2598" s="159">
        <v>3.448</v>
      </c>
    </row>
    <row r="2599" spans="1:2" x14ac:dyDescent="0.25">
      <c r="A2599" s="155">
        <v>45876</v>
      </c>
      <c r="B2599" s="159">
        <v>3.4169999999999998</v>
      </c>
    </row>
    <row r="2600" spans="1:2" x14ac:dyDescent="0.25">
      <c r="A2600" s="155">
        <v>45877</v>
      </c>
      <c r="B2600" s="159">
        <v>3.4350000000000001</v>
      </c>
    </row>
    <row r="2601" spans="1:2" x14ac:dyDescent="0.25">
      <c r="A2601" s="155">
        <v>45880</v>
      </c>
      <c r="B2601" s="159">
        <v>3.4180000000000001</v>
      </c>
    </row>
    <row r="2602" spans="1:2" x14ac:dyDescent="0.25">
      <c r="A2602" s="155">
        <v>45881</v>
      </c>
      <c r="B2602" s="159">
        <v>3.4289999999999998</v>
      </c>
    </row>
    <row r="2603" spans="1:2" x14ac:dyDescent="0.25">
      <c r="A2603" s="155">
        <v>45882</v>
      </c>
      <c r="B2603" s="159">
        <v>3.3889999999999998</v>
      </c>
    </row>
    <row r="2604" spans="1:2" x14ac:dyDescent="0.25">
      <c r="A2604" s="155">
        <v>45883</v>
      </c>
      <c r="B2604" s="159">
        <v>3.3849999999999998</v>
      </c>
    </row>
    <row r="2605" spans="1:2" x14ac:dyDescent="0.25">
      <c r="A2605" s="155">
        <v>45884</v>
      </c>
      <c r="B2605" s="159">
        <v>3.38</v>
      </c>
    </row>
    <row r="2606" spans="1:2" x14ac:dyDescent="0.25">
      <c r="A2606" s="155">
        <v>45887</v>
      </c>
      <c r="B2606" s="159">
        <v>3.39</v>
      </c>
    </row>
    <row r="2607" spans="1:2" x14ac:dyDescent="0.25">
      <c r="A2607" s="155">
        <v>45888</v>
      </c>
      <c r="B2607" s="159">
        <v>3.38</v>
      </c>
    </row>
    <row r="2608" spans="1:2" x14ac:dyDescent="0.25">
      <c r="A2608" s="155">
        <v>45889</v>
      </c>
      <c r="B2608" s="159">
        <v>3.4</v>
      </c>
    </row>
    <row r="2609" spans="1:2" x14ac:dyDescent="0.25">
      <c r="A2609" s="155">
        <v>45890</v>
      </c>
      <c r="B2609" s="159">
        <v>3.419</v>
      </c>
    </row>
    <row r="2610" spans="1:2" x14ac:dyDescent="0.25">
      <c r="A2610" s="155">
        <v>45891</v>
      </c>
      <c r="B2610" s="159">
        <v>3.4060000000000001</v>
      </c>
    </row>
    <row r="2611" spans="1:2" x14ac:dyDescent="0.25">
      <c r="A2611" s="155">
        <v>45894</v>
      </c>
      <c r="B2611" s="159">
        <v>3.3780000000000001</v>
      </c>
    </row>
    <row r="2612" spans="1:2" x14ac:dyDescent="0.25">
      <c r="A2612" s="155">
        <v>45895</v>
      </c>
      <c r="B2612" s="159">
        <v>3.3690000000000002</v>
      </c>
    </row>
    <row r="2613" spans="1:2" x14ac:dyDescent="0.25">
      <c r="A2613" s="155">
        <v>45896</v>
      </c>
      <c r="B2613" s="159">
        <v>3.3460000000000001</v>
      </c>
    </row>
    <row r="2614" spans="1:2" x14ac:dyDescent="0.25">
      <c r="A2614" s="155">
        <v>45897</v>
      </c>
      <c r="B2614" s="159">
        <v>3.3250000000000002</v>
      </c>
    </row>
    <row r="2615" spans="1:2" x14ac:dyDescent="0.25">
      <c r="A2615" s="155">
        <v>45898</v>
      </c>
      <c r="B2615" s="159">
        <v>3.3319999999999999</v>
      </c>
    </row>
    <row r="2616" spans="1:2" x14ac:dyDescent="0.25">
      <c r="A2616" s="155">
        <v>45901</v>
      </c>
      <c r="B2616" s="159">
        <v>3.3540000000000001</v>
      </c>
    </row>
    <row r="2617" spans="1:2" x14ac:dyDescent="0.25">
      <c r="A2617" s="155">
        <v>45902</v>
      </c>
      <c r="B2617" s="159">
        <v>3.3860000000000001</v>
      </c>
    </row>
    <row r="2618" spans="1:2" x14ac:dyDescent="0.25">
      <c r="A2618" s="155">
        <v>45903</v>
      </c>
      <c r="B2618" s="159">
        <v>3.371</v>
      </c>
    </row>
    <row r="2619" spans="1:2" x14ac:dyDescent="0.25">
      <c r="A2619" s="155">
        <v>45904</v>
      </c>
      <c r="B2619" s="159">
        <v>3.3639999999999999</v>
      </c>
    </row>
    <row r="2620" spans="1:2" x14ac:dyDescent="0.25">
      <c r="A2620" s="155">
        <v>45905</v>
      </c>
      <c r="B2620" s="159">
        <v>3.343</v>
      </c>
    </row>
    <row r="2621" spans="1:2" x14ac:dyDescent="0.25">
      <c r="A2621" s="155">
        <v>45908</v>
      </c>
      <c r="B2621" s="159">
        <v>3.3239999999999998</v>
      </c>
    </row>
    <row r="2622" spans="1:2" x14ac:dyDescent="0.25">
      <c r="A2622" s="155">
        <v>45909</v>
      </c>
      <c r="B2622" s="159">
        <v>3.335</v>
      </c>
    </row>
    <row r="2623" spans="1:2" x14ac:dyDescent="0.25">
      <c r="A2623" s="155">
        <v>45910</v>
      </c>
      <c r="B2623" s="159">
        <v>3.3359999999999999</v>
      </c>
    </row>
    <row r="2624" spans="1:2" x14ac:dyDescent="0.25">
      <c r="A2624" s="155">
        <v>45911</v>
      </c>
      <c r="B2624" s="159">
        <v>3.339</v>
      </c>
    </row>
    <row r="2625" spans="1:2" x14ac:dyDescent="0.25">
      <c r="A2625" s="155">
        <v>45912</v>
      </c>
      <c r="B2625" s="159">
        <v>3.327</v>
      </c>
    </row>
    <row r="2626" spans="1:2" x14ac:dyDescent="0.25">
      <c r="A2626" s="155">
        <v>45915</v>
      </c>
      <c r="B2626" s="159">
        <v>3.3410000000000002</v>
      </c>
    </row>
    <row r="2627" spans="1:2" x14ac:dyDescent="0.25">
      <c r="A2627" s="155">
        <v>45916</v>
      </c>
      <c r="B2627" s="159">
        <v>3.343</v>
      </c>
    </row>
    <row r="2628" spans="1:2" x14ac:dyDescent="0.25">
      <c r="A2628" s="155">
        <v>45917</v>
      </c>
      <c r="B2628" s="159">
        <v>3.34</v>
      </c>
    </row>
    <row r="2629" spans="1:2" x14ac:dyDescent="0.25">
      <c r="A2629" s="155">
        <v>45918</v>
      </c>
      <c r="B2629" s="159">
        <v>3.343</v>
      </c>
    </row>
    <row r="2630" spans="1:2" x14ac:dyDescent="0.25">
      <c r="A2630" s="155">
        <v>45919</v>
      </c>
      <c r="B2630" s="159">
        <v>3.3359999999999999</v>
      </c>
    </row>
    <row r="2631" spans="1:2" x14ac:dyDescent="0.25">
      <c r="A2631" s="155">
        <v>45925</v>
      </c>
      <c r="B2631" s="159">
        <v>3.3439999999999999</v>
      </c>
    </row>
    <row r="2632" spans="1:2" x14ac:dyDescent="0.25">
      <c r="A2632" s="155">
        <v>45926</v>
      </c>
      <c r="B2632" s="159">
        <v>3.3660000000000001</v>
      </c>
    </row>
    <row r="2633" spans="1:2" x14ac:dyDescent="0.25">
      <c r="A2633" s="155">
        <v>45929</v>
      </c>
      <c r="B2633" s="159">
        <v>3.323</v>
      </c>
    </row>
    <row r="2634" spans="1:2" x14ac:dyDescent="0.25">
      <c r="A2634" s="155">
        <v>45930</v>
      </c>
      <c r="B2634" s="159">
        <v>3.306</v>
      </c>
    </row>
    <row r="2635" spans="1:2" x14ac:dyDescent="0.25">
      <c r="A2635" s="155">
        <v>45933</v>
      </c>
      <c r="B2635" s="159">
        <v>3.3149999999999999</v>
      </c>
    </row>
    <row r="2636" spans="1:2" x14ac:dyDescent="0.25">
      <c r="A2636" s="155">
        <v>45936</v>
      </c>
      <c r="B2636" s="159">
        <v>3.2810000000000001</v>
      </c>
    </row>
    <row r="2637" spans="1:2" x14ac:dyDescent="0.25">
      <c r="A2637" s="155">
        <v>45938</v>
      </c>
      <c r="B2637" s="159">
        <v>3.2789999999999999</v>
      </c>
    </row>
    <row r="2638" spans="1:2" x14ac:dyDescent="0.25">
      <c r="A2638" s="155">
        <v>45939</v>
      </c>
      <c r="B2638" s="159">
        <v>3.242</v>
      </c>
    </row>
    <row r="2639" spans="1:2" x14ac:dyDescent="0.25">
      <c r="A2639" s="155">
        <v>45940</v>
      </c>
      <c r="B2639" s="159">
        <v>3.254</v>
      </c>
    </row>
    <row r="2640" spans="1:2" x14ac:dyDescent="0.25">
      <c r="A2640" s="155">
        <v>45943</v>
      </c>
      <c r="B2640" s="159">
        <v>3.2839999999999998</v>
      </c>
    </row>
    <row r="2641" spans="1:2" x14ac:dyDescent="0.25">
      <c r="A2641" s="155">
        <v>45945</v>
      </c>
      <c r="B2641" s="159">
        <v>3.2909999999999999</v>
      </c>
    </row>
    <row r="2642" spans="1:2" x14ac:dyDescent="0.25">
      <c r="A2642" s="155">
        <v>45946</v>
      </c>
      <c r="B2642" s="159">
        <v>3.2959999999999998</v>
      </c>
    </row>
    <row r="2643" spans="1:2" x14ac:dyDescent="0.25">
      <c r="A2643" s="155">
        <v>45947</v>
      </c>
      <c r="B2643" s="159">
        <v>3.3239999999999998</v>
      </c>
    </row>
    <row r="2644" spans="1:2" x14ac:dyDescent="0.25">
      <c r="A2644" s="155">
        <v>45950</v>
      </c>
      <c r="B2644" s="159">
        <v>3.3109999999999999</v>
      </c>
    </row>
    <row r="2645" spans="1:2" x14ac:dyDescent="0.25">
      <c r="A2645" s="155">
        <v>45951</v>
      </c>
      <c r="B2645" s="159">
        <v>3.2890000000000001</v>
      </c>
    </row>
    <row r="2646" spans="1:2" x14ac:dyDescent="0.25">
      <c r="A2646" s="155">
        <v>45952</v>
      </c>
      <c r="B2646" s="159">
        <v>3.298</v>
      </c>
    </row>
    <row r="2647" spans="1:2" x14ac:dyDescent="0.25">
      <c r="A2647" s="155">
        <v>45953</v>
      </c>
      <c r="B2647" s="159">
        <v>3.3090000000000002</v>
      </c>
    </row>
    <row r="2648" spans="1:2" x14ac:dyDescent="0.25">
      <c r="A2648" s="155">
        <v>45954</v>
      </c>
      <c r="B2648" s="159">
        <v>3.29</v>
      </c>
    </row>
    <row r="2649" spans="1:2" x14ac:dyDescent="0.25">
      <c r="A2649" s="155">
        <v>45957</v>
      </c>
      <c r="B2649" s="159">
        <v>3.2589999999999999</v>
      </c>
    </row>
    <row r="2650" spans="1:2" x14ac:dyDescent="0.25">
      <c r="A2650" s="155">
        <v>45958</v>
      </c>
      <c r="B2650" s="159">
        <v>3.2589999999999999</v>
      </c>
    </row>
    <row r="2651" spans="1:2" x14ac:dyDescent="0.25">
      <c r="A2651" s="155">
        <v>45959</v>
      </c>
      <c r="B2651" s="159">
        <v>3.25</v>
      </c>
    </row>
    <row r="2652" spans="1:2" x14ac:dyDescent="0.25">
      <c r="A2652" s="155">
        <v>45960</v>
      </c>
      <c r="B2652" s="159">
        <v>3.2570000000000001</v>
      </c>
    </row>
    <row r="2653" spans="1:2" x14ac:dyDescent="0.25">
      <c r="A2653" s="155">
        <v>45961</v>
      </c>
      <c r="B2653" s="159">
        <v>3.2429999999999999</v>
      </c>
    </row>
    <row r="2654" spans="1:2" x14ac:dyDescent="0.25">
      <c r="A2654" s="155">
        <v>45964</v>
      </c>
      <c r="B2654" s="159">
        <v>3.2549999999999999</v>
      </c>
    </row>
    <row r="2655" spans="1:2" x14ac:dyDescent="0.25">
      <c r="A2655" s="155">
        <v>45965</v>
      </c>
      <c r="B2655" s="159">
        <v>3.2679999999999998</v>
      </c>
    </row>
    <row r="2656" spans="1:2" x14ac:dyDescent="0.25">
      <c r="A2656" s="155">
        <v>45966</v>
      </c>
      <c r="B2656" s="159">
        <v>3.2719999999999998</v>
      </c>
    </row>
    <row r="2657" spans="1:2" x14ac:dyDescent="0.25">
      <c r="A2657" s="155">
        <v>45967</v>
      </c>
      <c r="B2657" s="159">
        <v>3.2530000000000001</v>
      </c>
    </row>
    <row r="2658" spans="1:2" x14ac:dyDescent="0.25">
      <c r="A2658" s="155">
        <v>45968</v>
      </c>
      <c r="B2658" s="159">
        <v>3.2650000000000001</v>
      </c>
    </row>
    <row r="2659" spans="1:2" x14ac:dyDescent="0.25">
      <c r="A2659" s="155">
        <v>45971</v>
      </c>
      <c r="B2659" s="159">
        <v>3.23</v>
      </c>
    </row>
    <row r="2660" spans="1:2" x14ac:dyDescent="0.25">
      <c r="A2660" s="155">
        <v>45972</v>
      </c>
      <c r="B2660" s="159">
        <v>3.2170000000000001</v>
      </c>
    </row>
    <row r="2661" spans="1:2" x14ac:dyDescent="0.25">
      <c r="A2661" s="155">
        <v>45973</v>
      </c>
      <c r="B2661" s="159">
        <v>3.2</v>
      </c>
    </row>
    <row r="2662" spans="1:2" x14ac:dyDescent="0.25">
      <c r="A2662" s="155">
        <v>45974</v>
      </c>
      <c r="B2662" s="159">
        <v>3.2090000000000001</v>
      </c>
    </row>
    <row r="2663" spans="1:2" x14ac:dyDescent="0.25">
      <c r="A2663" s="155">
        <v>45975</v>
      </c>
      <c r="B2663" s="159">
        <v>3.2349999999999999</v>
      </c>
    </row>
    <row r="2664" spans="1:2" x14ac:dyDescent="0.25">
      <c r="A2664" s="155">
        <v>45978</v>
      </c>
      <c r="B2664" s="159">
        <v>3.2410000000000001</v>
      </c>
    </row>
    <row r="2665" spans="1:2" x14ac:dyDescent="0.25">
      <c r="A2665" s="155">
        <v>45979</v>
      </c>
      <c r="B2665" s="159">
        <v>3.27</v>
      </c>
    </row>
    <row r="2666" spans="1:2" x14ac:dyDescent="0.25">
      <c r="A2666" s="155">
        <v>45980</v>
      </c>
      <c r="B2666" s="159">
        <v>3.266</v>
      </c>
    </row>
    <row r="2667" spans="1:2" x14ac:dyDescent="0.25">
      <c r="A2667" s="155">
        <v>45981</v>
      </c>
      <c r="B2667" s="159">
        <v>3.2589999999999999</v>
      </c>
    </row>
    <row r="2668" spans="1:2" x14ac:dyDescent="0.25">
      <c r="A2668" s="155">
        <v>45982</v>
      </c>
      <c r="B2668" s="159">
        <v>3.28</v>
      </c>
    </row>
    <row r="2669" spans="1:2" x14ac:dyDescent="0.25">
      <c r="A2669" s="155">
        <v>45985</v>
      </c>
      <c r="B2669" s="159">
        <v>3.282</v>
      </c>
    </row>
    <row r="2670" spans="1:2" x14ac:dyDescent="0.25">
      <c r="A2670" s="155">
        <v>45986</v>
      </c>
      <c r="B2670" s="159">
        <v>3.2749999999999999</v>
      </c>
    </row>
    <row r="2671" spans="1:2" x14ac:dyDescent="0.25">
      <c r="A2671" s="155">
        <v>45987</v>
      </c>
      <c r="B2671" s="159">
        <v>3.2789999999999999</v>
      </c>
    </row>
    <row r="2672" spans="1:2" x14ac:dyDescent="0.25">
      <c r="A2672" s="155">
        <v>45988</v>
      </c>
      <c r="B2672" s="159">
        <v>3.2770000000000001</v>
      </c>
    </row>
    <row r="2673" spans="1:2" x14ac:dyDescent="0.25">
      <c r="A2673" s="155">
        <v>45989</v>
      </c>
      <c r="B2673" s="159">
        <v>3.2629999999999999</v>
      </c>
    </row>
    <row r="2674" spans="1:2" x14ac:dyDescent="0.25">
      <c r="A2674" s="155">
        <v>45992</v>
      </c>
      <c r="B2674" s="159">
        <v>3.2639999999999998</v>
      </c>
    </row>
    <row r="2675" spans="1:2" x14ac:dyDescent="0.25">
      <c r="A2675" s="155">
        <v>45993</v>
      </c>
      <c r="B2675" s="159">
        <v>3.2570000000000001</v>
      </c>
    </row>
    <row r="2676" spans="1:2" x14ac:dyDescent="0.25">
      <c r="A2676" s="155">
        <v>45994</v>
      </c>
      <c r="B2676" s="159">
        <v>3.2290000000000001</v>
      </c>
    </row>
    <row r="2677" spans="1:2" x14ac:dyDescent="0.25">
      <c r="A2677" s="155">
        <v>45995</v>
      </c>
      <c r="B2677" s="159">
        <v>3.2370000000000001</v>
      </c>
    </row>
    <row r="2678" spans="1:2" x14ac:dyDescent="0.25">
      <c r="A2678" s="155">
        <v>45996</v>
      </c>
      <c r="B2678" s="159">
        <v>3.2290000000000001</v>
      </c>
    </row>
    <row r="2679" spans="1:2" x14ac:dyDescent="0.25">
      <c r="A2679" s="155">
        <v>45999</v>
      </c>
      <c r="B2679" s="159">
        <v>3.21</v>
      </c>
    </row>
    <row r="2680" spans="1:2" x14ac:dyDescent="0.25">
      <c r="A2680" s="155">
        <v>46000</v>
      </c>
      <c r="B2680" s="159">
        <v>3.2130000000000001</v>
      </c>
    </row>
    <row r="2681" spans="1:2" x14ac:dyDescent="0.25">
      <c r="A2681" s="155">
        <v>46001</v>
      </c>
      <c r="B2681" s="159">
        <v>3.2280000000000002</v>
      </c>
    </row>
    <row r="2682" spans="1:2" x14ac:dyDescent="0.25">
      <c r="A2682" s="155">
        <v>46002</v>
      </c>
      <c r="B2682" s="159">
        <v>3.2109999999999999</v>
      </c>
    </row>
    <row r="2683" spans="1:2" x14ac:dyDescent="0.25">
      <c r="A2683" s="155">
        <v>46003</v>
      </c>
      <c r="B2683" s="159">
        <v>3.202</v>
      </c>
    </row>
    <row r="2684" spans="1:2" x14ac:dyDescent="0.25">
      <c r="A2684" s="155">
        <v>46006</v>
      </c>
      <c r="B2684" s="159">
        <v>3.2090000000000001</v>
      </c>
    </row>
    <row r="2685" spans="1:2" x14ac:dyDescent="0.25">
      <c r="A2685" s="155">
        <v>46007</v>
      </c>
      <c r="B2685" s="159">
        <v>3.222</v>
      </c>
    </row>
    <row r="2686" spans="1:2" x14ac:dyDescent="0.25">
      <c r="A2686" s="155">
        <v>46008</v>
      </c>
      <c r="B2686" s="159">
        <v>3.2229999999999999</v>
      </c>
    </row>
    <row r="2687" spans="1:2" x14ac:dyDescent="0.25">
      <c r="A2687" s="155">
        <v>46009</v>
      </c>
      <c r="B2687" s="159">
        <v>3.218</v>
      </c>
    </row>
    <row r="2688" spans="1:2" x14ac:dyDescent="0.25">
      <c r="A2688" s="155">
        <v>46010</v>
      </c>
      <c r="B2688" s="159">
        <v>3.2080000000000002</v>
      </c>
    </row>
    <row r="2689" spans="1:2" x14ac:dyDescent="0.25">
      <c r="A2689" s="155">
        <v>46013</v>
      </c>
      <c r="B2689" s="159">
        <v>3.206</v>
      </c>
    </row>
    <row r="2690" spans="1:2" x14ac:dyDescent="0.25">
      <c r="A2690" s="155">
        <v>46014</v>
      </c>
      <c r="B2690" s="159">
        <v>3.1909999999999998</v>
      </c>
    </row>
    <row r="2691" spans="1:2" x14ac:dyDescent="0.25">
      <c r="A2691" s="155">
        <v>46015</v>
      </c>
      <c r="B2691" s="159">
        <v>3.1859999999999999</v>
      </c>
    </row>
    <row r="2692" spans="1:2" x14ac:dyDescent="0.25">
      <c r="A2692" s="155">
        <v>46020</v>
      </c>
      <c r="B2692" s="159">
        <v>3.2029999999999998</v>
      </c>
    </row>
    <row r="2693" spans="1:2" x14ac:dyDescent="0.25">
      <c r="A2693" s="155">
        <v>46021</v>
      </c>
      <c r="B2693" s="159">
        <v>3.1819999999999999</v>
      </c>
    </row>
    <row r="2694" spans="1:2" x14ac:dyDescent="0.25">
      <c r="A2694" s="155">
        <v>46022</v>
      </c>
      <c r="B2694" s="159">
        <v>3.19</v>
      </c>
    </row>
    <row r="2695" spans="1:2" x14ac:dyDescent="0.25">
      <c r="A2695" s="155">
        <v>46024</v>
      </c>
      <c r="B2695" s="159">
        <v>3.181</v>
      </c>
    </row>
    <row r="2696" spans="1:2" x14ac:dyDescent="0.25">
      <c r="A2696" s="155">
        <v>46027</v>
      </c>
      <c r="B2696" s="159">
        <v>3.1579999999999999</v>
      </c>
    </row>
    <row r="2697" spans="1:2" x14ac:dyDescent="0.25">
      <c r="A2697" s="155">
        <v>46028</v>
      </c>
      <c r="B2697" s="159">
        <v>3.1640000000000001</v>
      </c>
    </row>
    <row r="2698" spans="1:2" x14ac:dyDescent="0.25">
      <c r="A2698" s="155">
        <v>46029</v>
      </c>
      <c r="B2698" s="159">
        <v>3.1749999999999998</v>
      </c>
    </row>
    <row r="2699" spans="1:2" x14ac:dyDescent="0.25">
      <c r="A2699" s="155">
        <v>46030</v>
      </c>
      <c r="B2699" s="159">
        <v>3.1739999999999999</v>
      </c>
    </row>
    <row r="2700" spans="1:2" x14ac:dyDescent="0.25">
      <c r="A2700" s="155">
        <v>46031</v>
      </c>
      <c r="B2700" s="159">
        <v>3.17</v>
      </c>
    </row>
    <row r="2701" spans="1:2" x14ac:dyDescent="0.25">
      <c r="A2701" s="155">
        <v>46034</v>
      </c>
      <c r="B2701" s="159">
        <v>3.15</v>
      </c>
    </row>
    <row r="2702" spans="1:2" x14ac:dyDescent="0.25">
      <c r="A2702" s="155">
        <v>46035</v>
      </c>
      <c r="B2702" s="159">
        <v>3.1509999999999998</v>
      </c>
    </row>
    <row r="2703" spans="1:2" x14ac:dyDescent="0.25">
      <c r="A2703" s="155">
        <v>46036</v>
      </c>
      <c r="B2703" s="159">
        <v>3.1509999999999998</v>
      </c>
    </row>
    <row r="2704" spans="1:2" x14ac:dyDescent="0.25">
      <c r="A2704" s="155">
        <v>46037</v>
      </c>
      <c r="B2704" s="159">
        <v>3.1560000000000001</v>
      </c>
    </row>
    <row r="2705" spans="1:2" x14ac:dyDescent="0.25">
      <c r="A2705" s="155">
        <v>46038</v>
      </c>
      <c r="B2705" s="159">
        <v>3.1379999999999999</v>
      </c>
    </row>
    <row r="2706" spans="1:2" x14ac:dyDescent="0.25">
      <c r="A2706" s="155">
        <v>46041</v>
      </c>
      <c r="B2706" s="159">
        <v>3.16</v>
      </c>
    </row>
    <row r="2707" spans="1:2" x14ac:dyDescent="0.25">
      <c r="A2707" s="155">
        <v>46042</v>
      </c>
      <c r="B2707" s="159">
        <v>3.1659999999999999</v>
      </c>
    </row>
    <row r="2708" spans="1:2" x14ac:dyDescent="0.25">
      <c r="A2708" s="155">
        <v>46043</v>
      </c>
      <c r="B2708" s="159">
        <v>3.1739999999999999</v>
      </c>
    </row>
    <row r="2709" spans="1:2" x14ac:dyDescent="0.25">
      <c r="A2709" s="155">
        <v>46044</v>
      </c>
      <c r="B2709" s="159">
        <v>3.141</v>
      </c>
    </row>
    <row r="2710" spans="1:2" x14ac:dyDescent="0.25">
      <c r="A2710" s="155">
        <v>46045</v>
      </c>
      <c r="B2710" s="159">
        <v>3.1349999999999998</v>
      </c>
    </row>
    <row r="2711" spans="1:2" x14ac:dyDescent="0.25">
      <c r="A2711" s="155">
        <v>46048</v>
      </c>
      <c r="B2711" s="159">
        <v>3.137</v>
      </c>
    </row>
    <row r="2712" spans="1:2" x14ac:dyDescent="0.25">
      <c r="A2712" s="155">
        <v>46049</v>
      </c>
      <c r="B2712" s="159">
        <v>3.1040000000000001</v>
      </c>
    </row>
    <row r="2713" spans="1:2" x14ac:dyDescent="0.25">
      <c r="A2713" s="155">
        <v>46050</v>
      </c>
      <c r="B2713" s="159">
        <v>3.0910000000000002</v>
      </c>
    </row>
    <row r="2714" spans="1:2" x14ac:dyDescent="0.25">
      <c r="A2714" s="155">
        <v>46051</v>
      </c>
      <c r="B2714" s="159">
        <v>3.0859999999999999</v>
      </c>
    </row>
    <row r="2715" spans="1:2" x14ac:dyDescent="0.25">
      <c r="A2715" s="155">
        <v>46052</v>
      </c>
      <c r="B2715" s="159">
        <v>3.0950000000000002</v>
      </c>
    </row>
    <row r="2716" spans="1:2" x14ac:dyDescent="0.25">
      <c r="A2716" s="155">
        <v>46055</v>
      </c>
      <c r="B2716" s="159">
        <v>3.101</v>
      </c>
    </row>
    <row r="2717" spans="1:2" x14ac:dyDescent="0.25">
      <c r="A2717" s="155">
        <v>46056</v>
      </c>
      <c r="B2717" s="159">
        <v>3.0880000000000001</v>
      </c>
    </row>
    <row r="2718" spans="1:2" x14ac:dyDescent="0.25">
      <c r="A2718" s="155">
        <v>46057</v>
      </c>
      <c r="B2718" s="159">
        <v>3.0859999999999999</v>
      </c>
    </row>
    <row r="2719" spans="1:2" x14ac:dyDescent="0.25">
      <c r="A2719" s="155">
        <v>46058</v>
      </c>
      <c r="B2719" s="159">
        <v>3.117</v>
      </c>
    </row>
    <row r="2720" spans="1:2" x14ac:dyDescent="0.25">
      <c r="A2720" s="155">
        <v>46059</v>
      </c>
      <c r="B2720" s="159">
        <v>3.125</v>
      </c>
    </row>
    <row r="2721" spans="1:2" x14ac:dyDescent="0.25">
      <c r="A2721" s="155">
        <v>46062</v>
      </c>
      <c r="B2721" s="159">
        <v>3.1059999999999999</v>
      </c>
    </row>
    <row r="2722" spans="1:2" x14ac:dyDescent="0.25">
      <c r="A2722" s="155">
        <v>46063</v>
      </c>
      <c r="B2722" s="159">
        <v>3.0840000000000001</v>
      </c>
    </row>
    <row r="2723" spans="1:2" x14ac:dyDescent="0.25">
      <c r="A2723" s="155">
        <v>46064</v>
      </c>
      <c r="B2723" s="159">
        <v>3.0779999999999998</v>
      </c>
    </row>
    <row r="2724" spans="1:2" x14ac:dyDescent="0.25">
      <c r="A2724" s="155">
        <v>46065</v>
      </c>
      <c r="B2724" s="159">
        <v>3.0680000000000001</v>
      </c>
    </row>
    <row r="2725" spans="1:2" x14ac:dyDescent="0.25">
      <c r="A2725" s="155">
        <v>46066</v>
      </c>
      <c r="B2725" s="159">
        <v>3.081</v>
      </c>
    </row>
    <row r="2726" spans="1:2" x14ac:dyDescent="0.25">
      <c r="A2726" s="155">
        <v>46069</v>
      </c>
      <c r="B2726" s="159">
        <v>3.0880000000000001</v>
      </c>
    </row>
    <row r="2727" spans="1:2" x14ac:dyDescent="0.25">
      <c r="A2727" s="155">
        <v>46070</v>
      </c>
      <c r="B2727" s="159">
        <v>3.105</v>
      </c>
    </row>
    <row r="2728" spans="1:2" x14ac:dyDescent="0.25">
      <c r="A2728" s="155">
        <v>46071</v>
      </c>
      <c r="B2728" s="159">
        <v>3.0979999999999999</v>
      </c>
    </row>
    <row r="2729" spans="1:2" x14ac:dyDescent="0.25">
      <c r="A2729" s="155">
        <v>46072</v>
      </c>
      <c r="B2729" s="159">
        <v>3.1360000000000001</v>
      </c>
    </row>
    <row r="2730" spans="1:2" x14ac:dyDescent="0.25">
      <c r="A2730" s="155">
        <v>46073</v>
      </c>
      <c r="B2730" s="159">
        <v>3.1230000000000002</v>
      </c>
    </row>
    <row r="2731" spans="1:2" x14ac:dyDescent="0.25">
      <c r="A2731" s="155">
        <v>46076</v>
      </c>
      <c r="B2731" s="159">
        <v>3.1230000000000002</v>
      </c>
    </row>
    <row r="2732" spans="1:2" x14ac:dyDescent="0.25">
      <c r="A2732" s="155">
        <v>46077</v>
      </c>
      <c r="B2732" s="159">
        <v>3.1139999999999999</v>
      </c>
    </row>
    <row r="2733" spans="1:2" x14ac:dyDescent="0.25">
      <c r="A2733" s="155">
        <v>46078</v>
      </c>
      <c r="B2733" s="159">
        <v>3.1</v>
      </c>
    </row>
    <row r="2734" spans="1:2" x14ac:dyDescent="0.25">
      <c r="A2734" s="155">
        <v>46079</v>
      </c>
      <c r="B2734" s="159">
        <v>3.11</v>
      </c>
    </row>
    <row r="2735" spans="1:2" x14ac:dyDescent="0.25">
      <c r="A2735" s="155">
        <v>46080</v>
      </c>
      <c r="B2735" s="159">
        <v>3.1219999999999999</v>
      </c>
    </row>
    <row r="2736" spans="1:2" x14ac:dyDescent="0.25">
      <c r="A2736" s="155">
        <v>46083</v>
      </c>
      <c r="B2736" s="159">
        <v>3.073</v>
      </c>
    </row>
    <row r="2737" spans="1:2" x14ac:dyDescent="0.25">
      <c r="A2737" s="155">
        <v>46086</v>
      </c>
      <c r="B2737" s="159">
        <v>3.0720000000000001</v>
      </c>
    </row>
    <row r="2738" spans="1:2" x14ac:dyDescent="0.25">
      <c r="A2738" s="155">
        <v>46087</v>
      </c>
      <c r="B2738" s="159">
        <v>3.077</v>
      </c>
    </row>
    <row r="2739" spans="1:2" x14ac:dyDescent="0.25">
      <c r="A2739" s="155">
        <v>46090</v>
      </c>
      <c r="B2739" s="159">
        <v>3.1150000000000002</v>
      </c>
    </row>
    <row r="2740" spans="1:2" x14ac:dyDescent="0.25">
      <c r="A2740" s="155">
        <v>46091</v>
      </c>
      <c r="B2740" s="159">
        <v>3.0910000000000002</v>
      </c>
    </row>
    <row r="2741" spans="1:2" x14ac:dyDescent="0.25">
      <c r="A2741" s="155">
        <v>46092</v>
      </c>
      <c r="B2741" s="159">
        <v>3.1059999999999999</v>
      </c>
    </row>
    <row r="2742" spans="1:2" x14ac:dyDescent="0.25">
      <c r="A2742" s="155">
        <v>46093</v>
      </c>
      <c r="B2742" s="159">
        <v>3.1139999999999999</v>
      </c>
    </row>
    <row r="2743" spans="1:2" x14ac:dyDescent="0.25">
      <c r="A2743" s="155">
        <v>46094</v>
      </c>
      <c r="B2743" s="159">
        <v>3.1469999999999998</v>
      </c>
    </row>
    <row r="2744" spans="1:2" x14ac:dyDescent="0.25">
      <c r="A2744" s="155">
        <v>46097</v>
      </c>
      <c r="B2744" s="159">
        <v>3.1190000000000002</v>
      </c>
    </row>
    <row r="2745" spans="1:2" x14ac:dyDescent="0.25">
      <c r="A2745" s="155">
        <v>46098</v>
      </c>
      <c r="B2745" s="159">
        <v>3.11</v>
      </c>
    </row>
    <row r="2746" spans="1:2" x14ac:dyDescent="0.25">
      <c r="A2746" s="155">
        <v>46099</v>
      </c>
      <c r="B2746" s="159">
        <v>3.0960000000000001</v>
      </c>
    </row>
    <row r="2747" spans="1:2" x14ac:dyDescent="0.25">
      <c r="A2747" s="155">
        <v>46100</v>
      </c>
      <c r="B2747" s="159">
        <v>3.1190000000000002</v>
      </c>
    </row>
    <row r="2748" spans="1:2" x14ac:dyDescent="0.25">
      <c r="A2748" s="155">
        <v>46101</v>
      </c>
      <c r="B2748" s="159">
        <v>3.109</v>
      </c>
    </row>
    <row r="2749" spans="1:2" x14ac:dyDescent="0.25">
      <c r="A2749" s="155">
        <v>46104</v>
      </c>
      <c r="B2749" s="159">
        <v>3.1120000000000001</v>
      </c>
    </row>
    <row r="2750" spans="1:2" x14ac:dyDescent="0.25">
      <c r="A2750" s="155">
        <v>46105</v>
      </c>
      <c r="B2750" s="159">
        <v>3.125</v>
      </c>
    </row>
    <row r="2751" spans="1:2" x14ac:dyDescent="0.25">
      <c r="A2751" s="155">
        <v>46106</v>
      </c>
      <c r="B2751" s="159">
        <v>3.1139999999999999</v>
      </c>
    </row>
    <row r="2752" spans="1:2" x14ac:dyDescent="0.25">
      <c r="A2752" s="155">
        <v>46107</v>
      </c>
      <c r="B2752" s="159">
        <v>3.129</v>
      </c>
    </row>
    <row r="2753" spans="1:2" x14ac:dyDescent="0.25">
      <c r="A2753" s="155">
        <v>46108</v>
      </c>
      <c r="B2753" s="159">
        <v>3.149</v>
      </c>
    </row>
    <row r="2754" spans="1:2" x14ac:dyDescent="0.25">
      <c r="A2754" s="155">
        <v>46111</v>
      </c>
      <c r="B2754" s="159">
        <v>3.17</v>
      </c>
    </row>
    <row r="2755" spans="1:2" x14ac:dyDescent="0.25">
      <c r="A2755" s="155">
        <v>46112</v>
      </c>
      <c r="B2755" s="159">
        <v>3.165</v>
      </c>
    </row>
    <row r="2756" spans="1:2" x14ac:dyDescent="0.25">
      <c r="A2756" s="155">
        <v>46119</v>
      </c>
      <c r="B2756" s="159">
        <v>3.1419999999999999</v>
      </c>
    </row>
    <row r="2757" spans="1:2" x14ac:dyDescent="0.25">
      <c r="A2757" s="155">
        <v>46121</v>
      </c>
      <c r="B2757" s="159">
        <v>3.0870000000000002</v>
      </c>
    </row>
  </sheetData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39d8438-e887-4849-ad63-403d460e7a68" xsi:nil="true"/>
    <lcf76f155ced4ddcb4097134ff3c332f xmlns="c2c22730-67d0-47f2-b0cb-7a3724fe8b4c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ACEC36333BBEB4BBFD9221B863FA053" ma:contentTypeVersion="14" ma:contentTypeDescription="Create a new document." ma:contentTypeScope="" ma:versionID="927f535f5ac0f4b212a979d0d3e5a80a">
  <xsd:schema xmlns:xsd="http://www.w3.org/2001/XMLSchema" xmlns:xs="http://www.w3.org/2001/XMLSchema" xmlns:p="http://schemas.microsoft.com/office/2006/metadata/properties" xmlns:ns2="c2c22730-67d0-47f2-b0cb-7a3724fe8b4c" xmlns:ns3="939d8438-e887-4849-ad63-403d460e7a68" targetNamespace="http://schemas.microsoft.com/office/2006/metadata/properties" ma:root="true" ma:fieldsID="60fc987b7474cfb4e07da2007af233b1" ns2:_="" ns3:_="">
    <xsd:import namespace="c2c22730-67d0-47f2-b0cb-7a3724fe8b4c"/>
    <xsd:import namespace="939d8438-e887-4849-ad63-403d460e7a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c22730-67d0-47f2-b0cb-7a3724fe8b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08d441f-cb32-472a-875d-3484dfd407b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9d8438-e887-4849-ad63-403d460e7a6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a54766e-d25c-46c8-9ce1-773f9633e1f3}" ma:internalName="TaxCatchAll" ma:showField="CatchAllData" ma:web="939d8438-e887-4849-ad63-403d460e7a6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0450029-89DA-47B7-BCDD-5E3CBC7554D6}">
  <ds:schemaRefs>
    <ds:schemaRef ds:uri="http://schemas.microsoft.com/office/2006/metadata/properties"/>
    <ds:schemaRef ds:uri="http://schemas.microsoft.com/office/infopath/2007/PartnerControls"/>
    <ds:schemaRef ds:uri="99466584-495d-4da8-a987-952dddb2a07e"/>
    <ds:schemaRef ds:uri="8cffef50-9c45-4941-aa76-7ec0c6d5dfd3"/>
    <ds:schemaRef ds:uri="939d8438-e887-4849-ad63-403d460e7a68"/>
    <ds:schemaRef ds:uri="c2c22730-67d0-47f2-b0cb-7a3724fe8b4c"/>
  </ds:schemaRefs>
</ds:datastoreItem>
</file>

<file path=customXml/itemProps2.xml><?xml version="1.0" encoding="utf-8"?>
<ds:datastoreItem xmlns:ds="http://schemas.openxmlformats.org/officeDocument/2006/customXml" ds:itemID="{99521E55-9FA6-4AAF-84D1-9F2C88CCD0C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FD23A3C-0805-474A-B180-5C89272FE9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c22730-67d0-47f2-b0cb-7a3724fe8b4c"/>
    <ds:schemaRef ds:uri="939d8438-e887-4849-ad63-403d460e7a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 Income-Expense Input</vt:lpstr>
      <vt:lpstr>2 Income&amp;Expense totals in USD</vt:lpstr>
      <vt:lpstr>3 Income&amp;Expense totals in ILS</vt:lpstr>
      <vt:lpstr>Biz codes</vt:lpstr>
      <vt:lpstr>Exchange rates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Yosefa</dc:creator>
  <cp:keywords/>
  <dc:description/>
  <cp:lastModifiedBy>Yosefa Huber</cp:lastModifiedBy>
  <cp:revision/>
  <dcterms:created xsi:type="dcterms:W3CDTF">2017-07-05T11:15:03Z</dcterms:created>
  <dcterms:modified xsi:type="dcterms:W3CDTF">2026-04-09T16:27:48Z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0x010100AACEC36333BBEB4BBFD9221B863FA053</vt:lpwstr>
  </property>
  <property fmtid="{D5CDD505-2E9C-101B-9397-08002B2CF9AE}" pid="3" name="MediaServiceImageTags">
    <vt:lpwstr/>
  </property>
  <property fmtid="{D5CDD505-2E9C-101B-9397-08002B2CF9AE}" pid="4" name="HuberTaxSort">
    <vt:lpwstr>;#Unsorted;#</vt:lpwstr>
  </property>
</Properties>
</file>